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K06\Miljoe\GroenREFORM\CO2-kvoteregnskab\Leverance2024\Data\Uddata\"/>
    </mc:Choice>
  </mc:AlternateContent>
  <bookViews>
    <workbookView xWindow="0" yWindow="0" windowWidth="28800" windowHeight="13740"/>
  </bookViews>
  <sheets>
    <sheet name="Tildelte kvoter" sheetId="2" r:id="rId1"/>
    <sheet name="Verificerede emissioner" sheetId="3" r:id="rId2"/>
    <sheet name="Kvotekøbsbehov" sheetId="4" r:id="rId3"/>
    <sheet name="CO2-emissionsskat" sheetId="5" r:id="rId4"/>
    <sheet name="Kvotesalg" sheetId="6" r:id="rId5"/>
    <sheet name="Kvotepris" sheetId="7"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 i="5" l="1"/>
  <c r="C32" i="5"/>
  <c r="D32" i="5"/>
  <c r="E32" i="5"/>
  <c r="F32" i="5"/>
  <c r="F10" i="7" s="1"/>
  <c r="G32" i="5"/>
  <c r="H32" i="5"/>
  <c r="I32" i="5"/>
  <c r="J32" i="5"/>
  <c r="K32" i="5"/>
  <c r="C10" i="7" l="1"/>
  <c r="B10" i="7"/>
  <c r="E10" i="7"/>
  <c r="H10" i="7"/>
  <c r="D10" i="7"/>
  <c r="G10" i="7"/>
  <c r="B32" i="3" l="1"/>
  <c r="C32" i="3"/>
  <c r="D32" i="3"/>
  <c r="E32" i="3"/>
  <c r="F32" i="3"/>
  <c r="G32" i="3"/>
  <c r="H32" i="3"/>
  <c r="I32" i="3"/>
  <c r="J32" i="3"/>
  <c r="K32" i="3"/>
  <c r="B32" i="2"/>
  <c r="C32" i="2"/>
  <c r="D32" i="2"/>
  <c r="E32" i="2"/>
  <c r="F32" i="2"/>
  <c r="G32" i="2"/>
  <c r="H32" i="2"/>
  <c r="I32" i="2"/>
  <c r="J32" i="2"/>
  <c r="K32" i="2"/>
  <c r="H32" i="4" l="1"/>
  <c r="H5" i="7" s="1"/>
  <c r="D32" i="4"/>
  <c r="D13" i="6" s="1"/>
  <c r="D18" i="6" s="1"/>
  <c r="G32" i="4"/>
  <c r="G13" i="6" s="1"/>
  <c r="G18" i="6" s="1"/>
  <c r="C32" i="4"/>
  <c r="C13" i="6" s="1"/>
  <c r="C18" i="6" s="1"/>
  <c r="F32" i="4"/>
  <c r="F13" i="6" s="1"/>
  <c r="F18" i="6" s="1"/>
  <c r="B32" i="4"/>
  <c r="B5" i="7" s="1"/>
  <c r="E32" i="4"/>
  <c r="E5" i="7" s="1"/>
  <c r="J10" i="7"/>
  <c r="K10" i="7"/>
  <c r="I10" i="7"/>
  <c r="J32" i="4"/>
  <c r="K32" i="4"/>
  <c r="I32" i="4"/>
  <c r="H13" i="6" l="1"/>
  <c r="H18" i="6" s="1"/>
  <c r="E13" i="6"/>
  <c r="E18" i="6" s="1"/>
  <c r="G5" i="7"/>
  <c r="C5" i="7"/>
  <c r="D5" i="7"/>
  <c r="F5" i="7"/>
  <c r="B13" i="6"/>
  <c r="B18" i="6" s="1"/>
  <c r="I5" i="7"/>
  <c r="K5" i="7"/>
  <c r="J5" i="7"/>
  <c r="J13" i="6"/>
  <c r="J18" i="6" s="1"/>
  <c r="I13" i="6"/>
  <c r="I18" i="6" s="1"/>
  <c r="K13" i="6"/>
  <c r="K18" i="6" s="1"/>
</calcChain>
</file>

<file path=xl/sharedStrings.xml><?xml version="1.0" encoding="utf-8"?>
<sst xmlns="http://schemas.openxmlformats.org/spreadsheetml/2006/main" count="200" uniqueCount="31">
  <si>
    <t>.</t>
  </si>
  <si>
    <t>010020</t>
  </si>
  <si>
    <t>060000</t>
  </si>
  <si>
    <t>080090</t>
  </si>
  <si>
    <t>Forskel</t>
  </si>
  <si>
    <t>Oversigt over GR-branchernes tildelte kvoter (tons CO2) - inkl. kvoter fra reservepulje og ekstra kvoter tildelt efter ansøgning</t>
  </si>
  <si>
    <t>Oversigt over GR-branchernes kvoteomfattede verificerede emissioner (tons CO2)</t>
  </si>
  <si>
    <t>Oversigt over branchernes behov for køb af ekstra CO2-kvoter (tons CO2)</t>
  </si>
  <si>
    <t>Totalen (I alt) er beregnet som forskellen mellem virksomhedernes samlede kvoteomfattede emissioner og deres samlede tildelte gratiskvoter. Herved antages. at gratiskvoter - som ikke er blevet brugt af den virksomhed, der har fået den tildelt - i stedet bliver brugt af en anden virksomhed før der bliver behov for at købe kvoter af staten.</t>
  </si>
  <si>
    <t>Omvendt er beregningen på brancheniveau opgjort virksomhed for virksomhed inden for den pågældende branche. Dette sker for at eliminere risikoen for at nogle brancher kommer ud med et negativt behov for at købe kvoter (under antagelse af at man indenfor branchen internt deles om den til branchen samlede tildelte kvote). Den viste total (I alt) er ved denne tilgang derfor ikke lig med summen af det viste kvotekøbsbehov for hver af brancherne.</t>
  </si>
  <si>
    <t>Noter:</t>
  </si>
  <si>
    <t>GR-branche</t>
  </si>
  <si>
    <t>Oversigt over den danske stats indtægter fra salg af CO2-kvoter til GR-brancherne (1000 kr.)</t>
  </si>
  <si>
    <t>Samlet provenu</t>
  </si>
  <si>
    <t>Samlet mængde</t>
  </si>
  <si>
    <t>Branchefordelingen er baseret på de enkelte branchers beregnede andel af virksomhedernes samlede kvotekøbsbehov (tons CO₂) sat i.f.t. statens samlede provenu fra CO₂-emissionsafgifterne.</t>
  </si>
  <si>
    <t>Den danske stats samlede antal solgte/bortauktionerede CO₂-kvoter (tons CO₂)</t>
  </si>
  <si>
    <t>Stationære produktionsenheder (EUA)</t>
  </si>
  <si>
    <t>Luftfartskvoter (EUAA)</t>
  </si>
  <si>
    <t>Kvotetype</t>
  </si>
  <si>
    <t>Oplysninger fra Energistyrelsen vedr. bortauktionerede kvoter</t>
  </si>
  <si>
    <t>Samlet beregnet kvotekøbsbehov blandt de danske virksomheder (tons CO₂)</t>
  </si>
  <si>
    <t>Samlet beregnet kvotekøbsbehov</t>
  </si>
  <si>
    <t>Samlet antal kvoter</t>
  </si>
  <si>
    <t>Kvotepriser (kr. pr. ton CO₂)</t>
  </si>
  <si>
    <t>Pris pr. kvote</t>
  </si>
  <si>
    <t>Pris pr. kvote beregnet ud fra statens samlede provenu fra CO₂-emissionsskatten/virksomhedernes samlede beregnede CO₂-kvotekøbsbehov</t>
  </si>
  <si>
    <t>Pris pr. kvote beregnet ud fra statens samlede provenu fra CO₂-emissionsskatten/Enerigstyrelsens opgørelse over det samlede CO₂-kvotekøb</t>
  </si>
  <si>
    <t>Forskellen mellem auktionerede kvoter fra den danske stat og samlet beregnet købsbehov for de danske virksomheder (tons CO₂)</t>
  </si>
  <si>
    <t>860010</t>
  </si>
  <si>
    <t xml:space="preserve">Faldet i auktionerede kvoter mellem 2018 og 2019 skyldes Markeds Stabilitets Reserven (MSR), som i august 2019 begyndte at tage kvoter ud af auktioneringsmængden.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</si>
</sst>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b/>
      <sz val="11"/>
      <color theme="1"/>
      <name val="Calibri"/>
      <family val="2"/>
      <scheme val="minor"/>
    </font>
    <font>
      <sz val="10"/>
      <color theme="1"/>
      <name val="Calibri"/>
      <family val="2"/>
    </font>
    <font>
      <b/>
      <sz val="9.5"/>
      <color rgb="FF112277"/>
      <name val="Arial"/>
    </font>
    <font>
      <b/>
      <sz val="12"/>
      <color theme="1"/>
      <name val="Calibri"/>
      <family val="2"/>
      <scheme val="minor"/>
    </font>
    <font>
      <b/>
      <sz val="9.5"/>
      <color rgb="FF112277"/>
      <name val="Arial"/>
      <family val="2"/>
    </font>
    <font>
      <i/>
      <sz val="11"/>
      <color theme="1"/>
      <name val="Calibri"/>
      <family val="2"/>
      <scheme val="minor"/>
    </font>
    <font>
      <b/>
      <sz val="11"/>
      <color theme="1"/>
      <name val="Times New Roman"/>
      <family val="1"/>
    </font>
    <font>
      <b/>
      <sz val="11"/>
      <color rgb="FF000000"/>
      <name val="Calibri"/>
      <family val="2"/>
    </font>
    <font>
      <sz val="11"/>
      <color rgb="FF000000"/>
      <name val="Calibri"/>
      <family val="2"/>
    </font>
  </fonts>
  <fills count="6">
    <fill>
      <patternFill patternType="none"/>
    </fill>
    <fill>
      <patternFill patternType="gray125"/>
    </fill>
    <fill>
      <patternFill patternType="solid">
        <fgColor theme="4" tint="0.79998168889431442"/>
        <bgColor indexed="64"/>
      </patternFill>
    </fill>
    <fill>
      <patternFill patternType="solid">
        <fgColor rgb="FFEDF2F9"/>
        <bgColor indexed="64"/>
      </patternFill>
    </fill>
    <fill>
      <patternFill patternType="solid">
        <fgColor rgb="FFFFFFFF"/>
        <bgColor indexed="64"/>
      </patternFill>
    </fill>
    <fill>
      <patternFill patternType="solid">
        <fgColor theme="0"/>
        <bgColor indexed="64"/>
      </patternFill>
    </fill>
  </fills>
  <borders count="15">
    <border>
      <left/>
      <right/>
      <top/>
      <bottom/>
      <diagonal/>
    </border>
    <border>
      <left/>
      <right/>
      <top/>
      <bottom style="thin">
        <color indexed="64"/>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style="thin">
        <color rgb="FFB0B7BB"/>
      </left>
      <right style="thin">
        <color rgb="FFB0B7BB"/>
      </right>
      <top/>
      <bottom style="thin">
        <color rgb="FFB0B7BB"/>
      </bottom>
      <diagonal/>
    </border>
    <border>
      <left style="thin">
        <color rgb="FFC1C1C1"/>
      </left>
      <right style="thin">
        <color rgb="FFC1C1C1"/>
      </right>
      <top/>
      <bottom/>
      <diagonal/>
    </border>
    <border>
      <left/>
      <right style="thin">
        <color rgb="FFB0B7BB"/>
      </right>
      <top style="thin">
        <color rgb="FFB0B7BB"/>
      </top>
      <bottom style="thin">
        <color rgb="FFB0B7BB"/>
      </bottom>
      <diagonal/>
    </border>
    <border>
      <left style="thin">
        <color rgb="FFB0B7BB"/>
      </left>
      <right/>
      <top style="thin">
        <color rgb="FFB0B7BB"/>
      </top>
      <bottom style="thin">
        <color rgb="FFB0B7BB"/>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45">
    <xf numFmtId="0" fontId="0" fillId="0" borderId="0" xfId="0"/>
    <xf numFmtId="0" fontId="1" fillId="0" borderId="0" xfId="0" applyFont="1"/>
    <xf numFmtId="0" fontId="0" fillId="4" borderId="3" xfId="0" applyFont="1" applyFill="1" applyBorder="1" applyAlignment="1">
      <alignment horizontal="right"/>
    </xf>
    <xf numFmtId="0" fontId="3" fillId="3" borderId="2" xfId="0" applyFont="1" applyFill="1" applyBorder="1" applyAlignment="1">
      <alignment horizontal="center"/>
    </xf>
    <xf numFmtId="49" fontId="0" fillId="4" borderId="3" xfId="0" applyNumberFormat="1" applyFont="1" applyFill="1" applyBorder="1" applyAlignment="1">
      <alignment horizontal="left" vertical="center"/>
    </xf>
    <xf numFmtId="0" fontId="5" fillId="3" borderId="2" xfId="0" applyFont="1" applyFill="1" applyBorder="1" applyAlignment="1">
      <alignment horizontal="center"/>
    </xf>
    <xf numFmtId="1" fontId="0" fillId="4" borderId="3" xfId="0" applyNumberFormat="1" applyFont="1" applyFill="1" applyBorder="1" applyAlignment="1">
      <alignment horizontal="right" vertical="center"/>
    </xf>
    <xf numFmtId="1" fontId="0" fillId="0" borderId="0" xfId="0" applyNumberFormat="1"/>
    <xf numFmtId="0" fontId="0" fillId="0" borderId="0" xfId="0" applyAlignment="1"/>
    <xf numFmtId="164" fontId="0" fillId="4" borderId="3" xfId="0" applyNumberFormat="1" applyFont="1" applyFill="1" applyBorder="1" applyAlignment="1">
      <alignment horizontal="right"/>
    </xf>
    <xf numFmtId="49" fontId="1" fillId="0" borderId="0" xfId="0" applyNumberFormat="1" applyFont="1" applyAlignment="1">
      <alignment horizontal="center" vertical="center" wrapText="1"/>
    </xf>
    <xf numFmtId="164" fontId="0" fillId="0" borderId="0" xfId="0" applyNumberFormat="1"/>
    <xf numFmtId="0" fontId="7" fillId="2" borderId="0" xfId="0" applyFont="1" applyFill="1" applyAlignment="1">
      <alignment horizontal="center"/>
    </xf>
    <xf numFmtId="0" fontId="8" fillId="2" borderId="0" xfId="0" applyFont="1" applyFill="1" applyAlignment="1">
      <alignment horizontal="center" vertical="center"/>
    </xf>
    <xf numFmtId="0" fontId="9" fillId="0" borderId="0" xfId="0" applyFont="1" applyAlignment="1">
      <alignment vertical="center"/>
    </xf>
    <xf numFmtId="1" fontId="9" fillId="0" borderId="0" xfId="0" applyNumberFormat="1" applyFont="1" applyAlignment="1">
      <alignment horizontal="right" vertical="center"/>
    </xf>
    <xf numFmtId="0" fontId="5" fillId="3" borderId="4" xfId="0" applyFont="1" applyFill="1" applyBorder="1" applyAlignment="1">
      <alignment horizontal="center"/>
    </xf>
    <xf numFmtId="49" fontId="0" fillId="4" borderId="5" xfId="0" applyNumberFormat="1" applyFont="1" applyFill="1" applyBorder="1" applyAlignment="1">
      <alignment horizontal="left" vertical="center"/>
    </xf>
    <xf numFmtId="1" fontId="0" fillId="5" borderId="6" xfId="0" applyNumberFormat="1" applyFill="1" applyBorder="1"/>
    <xf numFmtId="1" fontId="0" fillId="5" borderId="2" xfId="0" applyNumberFormat="1" applyFill="1" applyBorder="1"/>
    <xf numFmtId="1" fontId="0" fillId="5" borderId="7" xfId="0" applyNumberFormat="1" applyFill="1" applyBorder="1"/>
    <xf numFmtId="0" fontId="9" fillId="0" borderId="0" xfId="0" applyFont="1" applyAlignment="1">
      <alignment horizontal="right" vertical="center"/>
    </xf>
    <xf numFmtId="49" fontId="6" fillId="0" borderId="0" xfId="0" applyNumberFormat="1" applyFont="1" applyBorder="1" applyAlignment="1">
      <alignment vertical="center" wrapText="1"/>
    </xf>
    <xf numFmtId="49" fontId="0" fillId="4" borderId="3" xfId="0" applyNumberFormat="1" applyFont="1" applyFill="1" applyBorder="1" applyAlignment="1">
      <alignment horizontal="left"/>
    </xf>
    <xf numFmtId="49" fontId="4" fillId="0" borderId="0" xfId="0" applyNumberFormat="1" applyFont="1" applyAlignment="1">
      <alignment vertical="center" wrapText="1"/>
    </xf>
    <xf numFmtId="49" fontId="4" fillId="0" borderId="0" xfId="0" applyNumberFormat="1" applyFont="1" applyAlignment="1">
      <alignment horizontal="center" vertical="center" wrapText="1"/>
    </xf>
    <xf numFmtId="0" fontId="4" fillId="0" borderId="0" xfId="0" applyFont="1" applyAlignment="1">
      <alignment horizontal="center" vertical="center" wrapText="1"/>
    </xf>
    <xf numFmtId="49" fontId="6" fillId="0" borderId="8"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49" fontId="6" fillId="0" borderId="11" xfId="0" applyNumberFormat="1" applyFont="1" applyBorder="1" applyAlignment="1">
      <alignment horizontal="center" vertical="center" wrapText="1"/>
    </xf>
    <xf numFmtId="49" fontId="6" fillId="0" borderId="0" xfId="0" applyNumberFormat="1" applyFont="1" applyBorder="1" applyAlignment="1">
      <alignment horizontal="center" vertical="center" wrapText="1"/>
    </xf>
    <xf numFmtId="49" fontId="6" fillId="0" borderId="12" xfId="0" applyNumberFormat="1" applyFont="1" applyBorder="1" applyAlignment="1">
      <alignment horizontal="center" vertical="center" wrapText="1"/>
    </xf>
    <xf numFmtId="49" fontId="6" fillId="0" borderId="13"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0" fontId="6" fillId="0" borderId="8" xfId="0" applyFont="1" applyBorder="1" applyAlignment="1">
      <alignment horizontal="center" wrapText="1"/>
    </xf>
    <xf numFmtId="0" fontId="6" fillId="0" borderId="9" xfId="0" applyFont="1" applyBorder="1" applyAlignment="1">
      <alignment horizontal="center" wrapText="1"/>
    </xf>
    <xf numFmtId="0" fontId="6" fillId="0" borderId="10" xfId="0" applyFont="1" applyBorder="1" applyAlignment="1">
      <alignment horizontal="center" wrapText="1"/>
    </xf>
    <xf numFmtId="0" fontId="6" fillId="0" borderId="13" xfId="0" applyFont="1" applyBorder="1" applyAlignment="1">
      <alignment horizontal="center" wrapText="1"/>
    </xf>
    <xf numFmtId="0" fontId="6" fillId="0" borderId="1" xfId="0" applyFont="1" applyBorder="1" applyAlignment="1">
      <alignment horizontal="center" wrapText="1"/>
    </xf>
    <xf numFmtId="0" fontId="6" fillId="0" borderId="14" xfId="0" applyFont="1" applyBorder="1" applyAlignment="1">
      <alignment horizontal="center" wrapText="1"/>
    </xf>
    <xf numFmtId="0" fontId="1" fillId="0" borderId="0" xfId="0" applyFont="1" applyAlignment="1">
      <alignment horizontal="center"/>
    </xf>
    <xf numFmtId="49" fontId="8" fillId="0" borderId="0" xfId="0" applyNumberFormat="1" applyFont="1" applyBorder="1" applyAlignment="1">
      <alignment horizontal="center" vertical="center" wrapText="1"/>
    </xf>
    <xf numFmtId="49" fontId="1" fillId="0" borderId="0" xfId="0" applyNumberFormat="1" applyFont="1" applyAlignment="1">
      <alignment horizontal="center" vertical="center" wrapText="1"/>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ema">
  <a:themeElements>
    <a:clrScheme name="Kont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ont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abSelected="1" workbookViewId="0">
      <selection activeCell="A2" sqref="A2"/>
    </sheetView>
  </sheetViews>
  <sheetFormatPr defaultRowHeight="15" x14ac:dyDescent="0.25"/>
  <cols>
    <col min="1" max="1" width="15.5703125" bestFit="1" customWidth="1"/>
    <col min="3" max="3" width="10.5703125" bestFit="1" customWidth="1"/>
    <col min="13" max="13" width="12.140625" bestFit="1" customWidth="1"/>
  </cols>
  <sheetData>
    <row r="1" spans="1:11" ht="71.25" customHeight="1" x14ac:dyDescent="0.25">
      <c r="A1" s="25" t="s">
        <v>5</v>
      </c>
      <c r="B1" s="25"/>
      <c r="C1" s="25"/>
      <c r="D1" s="25"/>
      <c r="E1" s="25"/>
      <c r="F1" s="25"/>
      <c r="G1" s="25"/>
      <c r="H1" s="25"/>
      <c r="I1" s="25"/>
      <c r="J1" s="25"/>
      <c r="K1" s="25"/>
    </row>
    <row r="3" spans="1:11" x14ac:dyDescent="0.25">
      <c r="A3" s="3" t="s">
        <v>11</v>
      </c>
      <c r="B3" s="3">
        <v>2014</v>
      </c>
      <c r="C3" s="3">
        <v>2015</v>
      </c>
      <c r="D3" s="3">
        <v>2016</v>
      </c>
      <c r="E3" s="3">
        <v>2017</v>
      </c>
      <c r="F3" s="3">
        <v>2018</v>
      </c>
      <c r="G3" s="3">
        <v>2019</v>
      </c>
      <c r="H3" s="3">
        <v>2020</v>
      </c>
      <c r="I3" s="3">
        <v>2021</v>
      </c>
      <c r="J3" s="3">
        <v>2022</v>
      </c>
      <c r="K3" s="3">
        <v>2023</v>
      </c>
    </row>
    <row r="4" spans="1:11" x14ac:dyDescent="0.25">
      <c r="A4" s="4" t="s">
        <v>1</v>
      </c>
      <c r="B4" s="2">
        <v>37076</v>
      </c>
      <c r="C4" s="2">
        <v>25088</v>
      </c>
      <c r="D4" s="2">
        <v>25195</v>
      </c>
      <c r="E4" s="2">
        <v>19579</v>
      </c>
      <c r="F4" s="2">
        <v>13057</v>
      </c>
      <c r="G4" s="2">
        <v>12680</v>
      </c>
      <c r="H4" s="2">
        <v>8790</v>
      </c>
      <c r="I4" s="2">
        <v>3389</v>
      </c>
      <c r="J4" s="2">
        <v>1226</v>
      </c>
      <c r="K4" s="2">
        <v>628</v>
      </c>
    </row>
    <row r="5" spans="1:11" x14ac:dyDescent="0.25">
      <c r="A5" s="4" t="s">
        <v>2</v>
      </c>
      <c r="B5" s="2">
        <v>1421209</v>
      </c>
      <c r="C5" s="2">
        <v>1158543</v>
      </c>
      <c r="D5" s="2">
        <v>1137226</v>
      </c>
      <c r="E5" s="2">
        <v>1150348</v>
      </c>
      <c r="F5" s="2">
        <v>1108102</v>
      </c>
      <c r="G5" s="2">
        <v>1071898</v>
      </c>
      <c r="H5" s="2">
        <v>1047089</v>
      </c>
      <c r="I5" s="2">
        <v>489969</v>
      </c>
      <c r="J5" s="2">
        <v>430162</v>
      </c>
      <c r="K5" s="2">
        <v>418432</v>
      </c>
    </row>
    <row r="6" spans="1:11" x14ac:dyDescent="0.25">
      <c r="A6" s="4" t="s">
        <v>3</v>
      </c>
      <c r="B6" s="2">
        <v>86588</v>
      </c>
      <c r="C6" s="2">
        <v>85039</v>
      </c>
      <c r="D6" s="2">
        <v>83475</v>
      </c>
      <c r="E6" s="2">
        <v>81893</v>
      </c>
      <c r="F6" s="2">
        <v>80297</v>
      </c>
      <c r="G6" s="2">
        <v>78679</v>
      </c>
      <c r="H6" s="2">
        <v>67622</v>
      </c>
      <c r="I6" s="2">
        <v>64998</v>
      </c>
      <c r="J6" s="2">
        <v>65685</v>
      </c>
      <c r="K6" s="2">
        <v>66369</v>
      </c>
    </row>
    <row r="7" spans="1:11" x14ac:dyDescent="0.25">
      <c r="A7" s="4">
        <v>100010</v>
      </c>
      <c r="B7" s="2">
        <v>66261</v>
      </c>
      <c r="C7" s="2">
        <v>58689</v>
      </c>
      <c r="D7" s="2">
        <v>51349</v>
      </c>
      <c r="E7" s="2">
        <v>44236</v>
      </c>
      <c r="F7" s="2">
        <v>37349</v>
      </c>
      <c r="G7" s="2">
        <v>30958</v>
      </c>
      <c r="H7" s="2">
        <v>21019</v>
      </c>
      <c r="I7" s="2">
        <v>15985</v>
      </c>
      <c r="J7" s="2">
        <v>16423</v>
      </c>
      <c r="K7" s="2">
        <v>16423</v>
      </c>
    </row>
    <row r="8" spans="1:11" x14ac:dyDescent="0.25">
      <c r="A8" s="4">
        <v>100020</v>
      </c>
      <c r="B8" s="2">
        <v>101256</v>
      </c>
      <c r="C8" s="2">
        <v>99106</v>
      </c>
      <c r="D8" s="2">
        <v>90804</v>
      </c>
      <c r="E8" s="2">
        <v>88759</v>
      </c>
      <c r="F8" s="2">
        <v>86710</v>
      </c>
      <c r="G8" s="2">
        <v>84650</v>
      </c>
      <c r="H8" s="2">
        <v>82599</v>
      </c>
      <c r="I8" s="2">
        <v>45155</v>
      </c>
      <c r="J8" s="2">
        <v>42880</v>
      </c>
      <c r="K8" s="2">
        <v>37947</v>
      </c>
    </row>
    <row r="9" spans="1:11" x14ac:dyDescent="0.25">
      <c r="A9" s="4">
        <v>100040</v>
      </c>
      <c r="B9" s="2">
        <v>12393</v>
      </c>
      <c r="C9" s="2">
        <v>12173</v>
      </c>
      <c r="D9" s="2">
        <v>15923</v>
      </c>
      <c r="E9" s="2">
        <v>18511</v>
      </c>
      <c r="F9" s="2">
        <v>23670</v>
      </c>
      <c r="G9" s="2">
        <v>37209</v>
      </c>
      <c r="H9" s="2">
        <v>45242</v>
      </c>
      <c r="I9" s="2">
        <v>42805</v>
      </c>
      <c r="J9" s="2">
        <v>42991</v>
      </c>
      <c r="K9" s="2">
        <v>42782</v>
      </c>
    </row>
    <row r="10" spans="1:11" x14ac:dyDescent="0.25">
      <c r="A10" s="4">
        <v>100050</v>
      </c>
      <c r="B10" s="2">
        <v>184203</v>
      </c>
      <c r="C10" s="2">
        <v>181081</v>
      </c>
      <c r="D10" s="2">
        <v>172743</v>
      </c>
      <c r="E10" s="2">
        <v>169086</v>
      </c>
      <c r="F10" s="2">
        <v>180517</v>
      </c>
      <c r="G10" s="2">
        <v>171827</v>
      </c>
      <c r="H10" s="2">
        <v>166071</v>
      </c>
      <c r="I10" s="2">
        <v>146043</v>
      </c>
      <c r="J10" s="2">
        <v>147984</v>
      </c>
      <c r="K10" s="2">
        <v>149400</v>
      </c>
    </row>
    <row r="11" spans="1:11" x14ac:dyDescent="0.25">
      <c r="A11" s="4">
        <v>110000</v>
      </c>
      <c r="B11" s="2">
        <v>52836</v>
      </c>
      <c r="C11" s="2">
        <v>41837</v>
      </c>
      <c r="D11" s="2">
        <v>39151</v>
      </c>
      <c r="E11" s="2">
        <v>44339</v>
      </c>
      <c r="F11" s="2">
        <v>41646</v>
      </c>
      <c r="G11" s="2">
        <v>39023</v>
      </c>
      <c r="H11" s="2">
        <v>36476</v>
      </c>
      <c r="I11" s="2">
        <v>25517</v>
      </c>
      <c r="J11" s="2">
        <v>22821</v>
      </c>
      <c r="K11" s="2">
        <v>18948</v>
      </c>
    </row>
    <row r="12" spans="1:11" x14ac:dyDescent="0.25">
      <c r="A12" s="4">
        <v>160000</v>
      </c>
      <c r="B12" s="2">
        <v>35686</v>
      </c>
      <c r="C12" s="2">
        <v>23029</v>
      </c>
      <c r="D12" s="2">
        <v>20150</v>
      </c>
      <c r="E12" s="2">
        <v>17358</v>
      </c>
      <c r="F12" s="2">
        <v>14657</v>
      </c>
      <c r="G12" s="2">
        <v>12043</v>
      </c>
      <c r="H12" s="2">
        <v>9527</v>
      </c>
      <c r="I12" s="2">
        <v>24825</v>
      </c>
      <c r="J12" s="2">
        <v>24825</v>
      </c>
      <c r="K12" s="2">
        <v>24825</v>
      </c>
    </row>
    <row r="13" spans="1:11" x14ac:dyDescent="0.25">
      <c r="A13" s="4">
        <v>170000</v>
      </c>
      <c r="B13" s="2">
        <v>58327</v>
      </c>
      <c r="C13" s="2">
        <v>53170</v>
      </c>
      <c r="D13" s="2">
        <v>48693</v>
      </c>
      <c r="E13" s="2">
        <v>45113</v>
      </c>
      <c r="F13" s="2">
        <v>40110</v>
      </c>
      <c r="G13" s="2">
        <v>36273</v>
      </c>
      <c r="H13" s="2">
        <v>32951</v>
      </c>
      <c r="I13" s="2">
        <v>24740</v>
      </c>
      <c r="J13" s="2">
        <v>26569</v>
      </c>
      <c r="K13" s="2">
        <v>22786</v>
      </c>
    </row>
    <row r="14" spans="1:11" x14ac:dyDescent="0.25">
      <c r="A14" s="4">
        <v>190000</v>
      </c>
      <c r="B14" s="2">
        <v>862219</v>
      </c>
      <c r="C14" s="2">
        <v>840738</v>
      </c>
      <c r="D14" s="2">
        <v>819328</v>
      </c>
      <c r="E14" s="2">
        <v>797976</v>
      </c>
      <c r="F14" s="2">
        <v>776701</v>
      </c>
      <c r="G14" s="2">
        <v>755454</v>
      </c>
      <c r="H14" s="2">
        <v>734391</v>
      </c>
      <c r="I14" s="2">
        <v>722058</v>
      </c>
      <c r="J14" s="2">
        <v>722058</v>
      </c>
      <c r="K14" s="2">
        <v>722058</v>
      </c>
    </row>
    <row r="15" spans="1:11" x14ac:dyDescent="0.25">
      <c r="A15" s="4">
        <v>200010</v>
      </c>
      <c r="B15" s="2">
        <v>70580</v>
      </c>
      <c r="C15" s="2">
        <v>66516</v>
      </c>
      <c r="D15" s="2">
        <v>62551</v>
      </c>
      <c r="E15" s="2">
        <v>36375</v>
      </c>
      <c r="F15" s="2">
        <v>60240</v>
      </c>
      <c r="G15" s="2">
        <v>34996</v>
      </c>
      <c r="H15" s="2">
        <v>34303</v>
      </c>
      <c r="I15" s="2">
        <v>13096</v>
      </c>
      <c r="J15" s="2">
        <v>12959</v>
      </c>
      <c r="K15" s="2">
        <v>12822</v>
      </c>
    </row>
    <row r="16" spans="1:11" x14ac:dyDescent="0.25">
      <c r="A16" s="4">
        <v>200020</v>
      </c>
      <c r="B16" s="2">
        <v>133290</v>
      </c>
      <c r="C16" s="2">
        <v>135900</v>
      </c>
      <c r="D16" s="2">
        <v>132511</v>
      </c>
      <c r="E16" s="2">
        <v>129131</v>
      </c>
      <c r="F16" s="2">
        <v>125759</v>
      </c>
      <c r="G16" s="2">
        <v>125979</v>
      </c>
      <c r="H16" s="2">
        <v>121892</v>
      </c>
      <c r="I16" s="2">
        <v>44423</v>
      </c>
      <c r="J16" s="2">
        <v>44629</v>
      </c>
      <c r="K16" s="2">
        <v>44649</v>
      </c>
    </row>
    <row r="17" spans="1:11" x14ac:dyDescent="0.25">
      <c r="A17" s="4">
        <v>210000</v>
      </c>
      <c r="B17" s="2">
        <v>3885</v>
      </c>
      <c r="C17" s="2">
        <v>3816</v>
      </c>
      <c r="D17" s="2">
        <v>3745</v>
      </c>
      <c r="E17" s="2">
        <v>3674</v>
      </c>
      <c r="F17" s="2">
        <v>3603</v>
      </c>
      <c r="G17" s="2">
        <v>3530</v>
      </c>
      <c r="H17" s="2">
        <v>3457</v>
      </c>
      <c r="I17" s="2">
        <v>1810</v>
      </c>
      <c r="J17" s="2">
        <v>2045</v>
      </c>
      <c r="K17" s="2">
        <v>2149</v>
      </c>
    </row>
    <row r="18" spans="1:11" x14ac:dyDescent="0.25">
      <c r="A18" s="4">
        <v>230010</v>
      </c>
      <c r="B18" s="2">
        <v>51938</v>
      </c>
      <c r="C18" s="2">
        <v>51072</v>
      </c>
      <c r="D18" s="2">
        <v>49938</v>
      </c>
      <c r="E18" s="2">
        <v>48800</v>
      </c>
      <c r="F18" s="2">
        <v>47660</v>
      </c>
      <c r="G18" s="2">
        <v>46516</v>
      </c>
      <c r="H18" s="2">
        <v>45377</v>
      </c>
      <c r="I18" s="2">
        <v>39725</v>
      </c>
      <c r="J18" s="2">
        <v>39226</v>
      </c>
      <c r="K18" s="2">
        <v>42954</v>
      </c>
    </row>
    <row r="19" spans="1:11" x14ac:dyDescent="0.25">
      <c r="A19" s="4">
        <v>230021</v>
      </c>
      <c r="B19" s="2">
        <v>2051548</v>
      </c>
      <c r="C19" s="2">
        <v>2008872</v>
      </c>
      <c r="D19" s="2">
        <v>1966040</v>
      </c>
      <c r="E19" s="2">
        <v>1923034</v>
      </c>
      <c r="F19" s="2">
        <v>1879891</v>
      </c>
      <c r="G19" s="2">
        <v>1836497</v>
      </c>
      <c r="H19" s="2">
        <v>1793211</v>
      </c>
      <c r="I19" s="2">
        <v>1663537</v>
      </c>
      <c r="J19" s="2">
        <v>1797705</v>
      </c>
      <c r="K19" s="2">
        <v>1675181</v>
      </c>
    </row>
    <row r="20" spans="1:11" x14ac:dyDescent="0.25">
      <c r="A20" s="4">
        <v>230023</v>
      </c>
      <c r="B20" s="2">
        <v>353068</v>
      </c>
      <c r="C20" s="2">
        <v>346543</v>
      </c>
      <c r="D20" s="2">
        <v>356881</v>
      </c>
      <c r="E20" s="2">
        <v>324021</v>
      </c>
      <c r="F20" s="2">
        <v>317691</v>
      </c>
      <c r="G20" s="2">
        <v>308970</v>
      </c>
      <c r="H20" s="2">
        <v>278012</v>
      </c>
      <c r="I20" s="2">
        <v>246572</v>
      </c>
      <c r="J20" s="2">
        <v>252217</v>
      </c>
      <c r="K20" s="2">
        <v>258998</v>
      </c>
    </row>
    <row r="21" spans="1:11" x14ac:dyDescent="0.25">
      <c r="A21" s="4">
        <v>240000</v>
      </c>
      <c r="B21" s="2">
        <v>79995</v>
      </c>
      <c r="C21" s="2">
        <v>78564</v>
      </c>
      <c r="D21" s="2">
        <v>77119</v>
      </c>
      <c r="E21" s="2">
        <v>75657</v>
      </c>
      <c r="F21" s="2">
        <v>74181</v>
      </c>
      <c r="G21" s="2">
        <v>72688</v>
      </c>
      <c r="H21" s="2">
        <v>71190</v>
      </c>
      <c r="I21" s="2">
        <v>66865</v>
      </c>
      <c r="J21" s="2">
        <v>66865</v>
      </c>
      <c r="K21" s="2">
        <v>77965</v>
      </c>
    </row>
    <row r="22" spans="1:11" x14ac:dyDescent="0.25">
      <c r="A22" s="4">
        <v>280010</v>
      </c>
      <c r="B22" s="2">
        <v>18690</v>
      </c>
      <c r="C22" s="2">
        <v>18355</v>
      </c>
      <c r="D22" s="2">
        <v>18018</v>
      </c>
      <c r="E22" s="2">
        <v>9119</v>
      </c>
      <c r="F22" s="2">
        <v>8941</v>
      </c>
      <c r="G22" s="2">
        <v>8761</v>
      </c>
      <c r="H22" s="2">
        <v>8581</v>
      </c>
      <c r="I22" s="2">
        <v>1594</v>
      </c>
      <c r="J22" s="2">
        <v>1217</v>
      </c>
      <c r="K22" s="2">
        <v>1217</v>
      </c>
    </row>
    <row r="23" spans="1:11" x14ac:dyDescent="0.25">
      <c r="A23" s="4">
        <v>350011</v>
      </c>
      <c r="B23" s="2">
        <v>3838424</v>
      </c>
      <c r="C23" s="2">
        <v>3039289</v>
      </c>
      <c r="D23" s="2">
        <v>2634871</v>
      </c>
      <c r="E23" s="2">
        <v>2256491</v>
      </c>
      <c r="F23" s="2">
        <v>1957022</v>
      </c>
      <c r="G23" s="2">
        <v>1660744</v>
      </c>
      <c r="H23" s="2">
        <v>1293571</v>
      </c>
      <c r="I23" s="2">
        <v>775596</v>
      </c>
      <c r="J23" s="2">
        <v>756589</v>
      </c>
      <c r="K23" s="2">
        <v>738059</v>
      </c>
    </row>
    <row r="24" spans="1:11" x14ac:dyDescent="0.25">
      <c r="A24" s="4">
        <v>350020</v>
      </c>
      <c r="B24" s="2">
        <v>10726</v>
      </c>
      <c r="C24" s="2">
        <v>9503</v>
      </c>
      <c r="D24" s="2">
        <v>8317</v>
      </c>
      <c r="E24" s="2">
        <v>7169</v>
      </c>
      <c r="F24" s="2">
        <v>6059</v>
      </c>
      <c r="G24" s="2">
        <v>4983</v>
      </c>
      <c r="H24" s="2">
        <v>3947</v>
      </c>
      <c r="I24" s="2">
        <v>1166</v>
      </c>
      <c r="J24" s="2">
        <v>1166</v>
      </c>
      <c r="K24" s="2">
        <v>1166</v>
      </c>
    </row>
    <row r="25" spans="1:11" x14ac:dyDescent="0.25">
      <c r="A25" s="4">
        <v>350030</v>
      </c>
      <c r="B25" s="2">
        <v>663487</v>
      </c>
      <c r="C25" s="2">
        <v>523299</v>
      </c>
      <c r="D25" s="2">
        <v>428824</v>
      </c>
      <c r="E25" s="2">
        <v>403723</v>
      </c>
      <c r="F25" s="2">
        <v>302705</v>
      </c>
      <c r="G25" s="2">
        <v>264388</v>
      </c>
      <c r="H25" s="2">
        <v>193414</v>
      </c>
      <c r="I25" s="2">
        <v>146639</v>
      </c>
      <c r="J25" s="2">
        <v>132247</v>
      </c>
      <c r="K25" s="2">
        <v>118893</v>
      </c>
    </row>
    <row r="26" spans="1:11" x14ac:dyDescent="0.25">
      <c r="A26" s="4">
        <v>383903</v>
      </c>
      <c r="B26" s="2">
        <v>875587</v>
      </c>
      <c r="C26" s="2">
        <v>773937</v>
      </c>
      <c r="D26" s="2">
        <v>674653</v>
      </c>
      <c r="E26" s="2">
        <v>595964</v>
      </c>
      <c r="F26" s="2">
        <v>539537</v>
      </c>
      <c r="G26" s="2">
        <v>442896</v>
      </c>
      <c r="H26" s="2">
        <v>350864</v>
      </c>
      <c r="I26" s="2">
        <v>273388</v>
      </c>
      <c r="J26" s="2">
        <v>269861</v>
      </c>
      <c r="K26" s="2">
        <v>258516</v>
      </c>
    </row>
    <row r="27" spans="1:11" x14ac:dyDescent="0.25">
      <c r="A27" s="4">
        <v>490032</v>
      </c>
      <c r="B27" s="2" t="s">
        <v>0</v>
      </c>
      <c r="C27" s="2" t="s">
        <v>0</v>
      </c>
      <c r="D27" s="2" t="s">
        <v>0</v>
      </c>
      <c r="E27" s="2" t="s">
        <v>0</v>
      </c>
      <c r="F27" s="2" t="s">
        <v>0</v>
      </c>
      <c r="G27" s="2" t="s">
        <v>0</v>
      </c>
      <c r="H27" s="2" t="s">
        <v>0</v>
      </c>
      <c r="I27" s="2" t="s">
        <v>0</v>
      </c>
      <c r="J27" s="2" t="s">
        <v>0</v>
      </c>
      <c r="K27" s="2" t="s">
        <v>0</v>
      </c>
    </row>
    <row r="28" spans="1:11" x14ac:dyDescent="0.25">
      <c r="A28" s="4">
        <v>510001</v>
      </c>
      <c r="B28" s="2">
        <v>369028</v>
      </c>
      <c r="C28" s="2">
        <v>369028</v>
      </c>
      <c r="D28" s="2">
        <v>369028</v>
      </c>
      <c r="E28" s="2">
        <v>377788</v>
      </c>
      <c r="F28" s="2">
        <v>333739</v>
      </c>
      <c r="G28" s="2">
        <v>333739</v>
      </c>
      <c r="H28" s="2">
        <v>333866</v>
      </c>
      <c r="I28" s="2">
        <v>306608</v>
      </c>
      <c r="J28" s="2">
        <v>299701</v>
      </c>
      <c r="K28" s="2">
        <v>292860</v>
      </c>
    </row>
    <row r="29" spans="1:11" x14ac:dyDescent="0.25">
      <c r="A29" s="4">
        <v>630000</v>
      </c>
      <c r="B29" s="2" t="s">
        <v>0</v>
      </c>
      <c r="C29" s="2" t="s">
        <v>0</v>
      </c>
      <c r="D29" s="2" t="s">
        <v>0</v>
      </c>
      <c r="E29" s="2" t="s">
        <v>0</v>
      </c>
      <c r="F29" s="2" t="s">
        <v>0</v>
      </c>
      <c r="G29" s="2" t="s">
        <v>0</v>
      </c>
      <c r="H29" s="2" t="s">
        <v>0</v>
      </c>
      <c r="I29" s="2" t="s">
        <v>0</v>
      </c>
      <c r="J29" s="2" t="s">
        <v>0</v>
      </c>
      <c r="K29" s="2" t="s">
        <v>0</v>
      </c>
    </row>
    <row r="30" spans="1:11" x14ac:dyDescent="0.25">
      <c r="A30" s="17" t="s">
        <v>29</v>
      </c>
      <c r="B30" s="2">
        <v>3595</v>
      </c>
      <c r="C30" s="2">
        <v>3184</v>
      </c>
      <c r="D30" s="2">
        <v>855</v>
      </c>
      <c r="E30" s="2">
        <v>736</v>
      </c>
      <c r="F30" s="2">
        <v>311</v>
      </c>
      <c r="G30" s="2">
        <v>256</v>
      </c>
      <c r="H30" s="2" t="s">
        <v>0</v>
      </c>
      <c r="I30" s="2" t="s">
        <v>0</v>
      </c>
      <c r="J30" s="2" t="s">
        <v>0</v>
      </c>
      <c r="K30" s="2" t="s">
        <v>0</v>
      </c>
    </row>
    <row r="32" spans="1:11" x14ac:dyDescent="0.25">
      <c r="A32" t="s">
        <v>14</v>
      </c>
      <c r="B32">
        <f t="shared" ref="B32:K32" si="0">SUM(B4:B30)</f>
        <v>11441895</v>
      </c>
      <c r="C32">
        <f t="shared" si="0"/>
        <v>10006371</v>
      </c>
      <c r="D32">
        <f t="shared" si="0"/>
        <v>9287388</v>
      </c>
      <c r="E32">
        <f t="shared" si="0"/>
        <v>8668880</v>
      </c>
      <c r="F32">
        <f t="shared" si="0"/>
        <v>8060155</v>
      </c>
      <c r="G32">
        <f t="shared" si="0"/>
        <v>7475637</v>
      </c>
      <c r="H32">
        <f t="shared" si="0"/>
        <v>6783462</v>
      </c>
      <c r="I32">
        <f t="shared" si="0"/>
        <v>5186503</v>
      </c>
      <c r="J32">
        <f t="shared" si="0"/>
        <v>5220051</v>
      </c>
      <c r="K32">
        <f t="shared" si="0"/>
        <v>5046027</v>
      </c>
    </row>
  </sheetData>
  <mergeCells count="1">
    <mergeCell ref="A1:K1"/>
  </mergeCells>
  <pageMargins left="0.7" right="0.7"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workbookViewId="0">
      <selection activeCell="A2" sqref="A2"/>
    </sheetView>
  </sheetViews>
  <sheetFormatPr defaultRowHeight="15" x14ac:dyDescent="0.25"/>
  <cols>
    <col min="1" max="1" width="15.5703125" bestFit="1" customWidth="1"/>
    <col min="3" max="3" width="9.42578125" bestFit="1" customWidth="1"/>
    <col min="4" max="9" width="9.28515625" bestFit="1" customWidth="1"/>
  </cols>
  <sheetData>
    <row r="1" spans="1:11" ht="52.5" customHeight="1" x14ac:dyDescent="0.25">
      <c r="A1" s="26" t="s">
        <v>6</v>
      </c>
      <c r="B1" s="26"/>
      <c r="C1" s="26"/>
      <c r="D1" s="26"/>
      <c r="E1" s="26"/>
      <c r="F1" s="26"/>
      <c r="G1" s="26"/>
      <c r="H1" s="26"/>
      <c r="I1" s="26"/>
      <c r="J1" s="26"/>
      <c r="K1" s="26"/>
    </row>
    <row r="3" spans="1:11" x14ac:dyDescent="0.25">
      <c r="A3" s="3" t="s">
        <v>11</v>
      </c>
      <c r="B3" s="3">
        <v>2014</v>
      </c>
      <c r="C3" s="3">
        <v>2015</v>
      </c>
      <c r="D3" s="3">
        <v>2016</v>
      </c>
      <c r="E3" s="3">
        <v>2017</v>
      </c>
      <c r="F3" s="3">
        <v>2018</v>
      </c>
      <c r="G3" s="3">
        <v>2019</v>
      </c>
      <c r="H3" s="3">
        <v>2020</v>
      </c>
      <c r="I3" s="3">
        <v>2021</v>
      </c>
      <c r="J3" s="3">
        <v>2022</v>
      </c>
      <c r="K3" s="3">
        <v>2023</v>
      </c>
    </row>
    <row r="4" spans="1:11" x14ac:dyDescent="0.25">
      <c r="A4" s="4" t="s">
        <v>1</v>
      </c>
      <c r="B4" s="2">
        <v>34054</v>
      </c>
      <c r="C4" s="2">
        <v>32942</v>
      </c>
      <c r="D4" s="2">
        <v>36960</v>
      </c>
      <c r="E4" s="2">
        <v>41165</v>
      </c>
      <c r="F4" s="2">
        <v>32919</v>
      </c>
      <c r="G4" s="2">
        <v>28234</v>
      </c>
      <c r="H4" s="2">
        <v>20629</v>
      </c>
      <c r="I4" s="2">
        <v>16841</v>
      </c>
      <c r="J4" s="2">
        <v>1709</v>
      </c>
      <c r="K4" s="2">
        <v>865</v>
      </c>
    </row>
    <row r="5" spans="1:11" x14ac:dyDescent="0.25">
      <c r="A5" s="4" t="s">
        <v>2</v>
      </c>
      <c r="B5" s="2">
        <v>1629649</v>
      </c>
      <c r="C5" s="2">
        <v>1685682</v>
      </c>
      <c r="D5" s="2">
        <v>1605607</v>
      </c>
      <c r="E5" s="2">
        <v>1600267</v>
      </c>
      <c r="F5" s="2">
        <v>1499724</v>
      </c>
      <c r="G5" s="2">
        <v>1420058</v>
      </c>
      <c r="H5" s="2">
        <v>1005748</v>
      </c>
      <c r="I5" s="2">
        <v>985492</v>
      </c>
      <c r="J5" s="2">
        <v>953806</v>
      </c>
      <c r="K5" s="2">
        <v>226006</v>
      </c>
    </row>
    <row r="6" spans="1:11" x14ac:dyDescent="0.25">
      <c r="A6" s="4" t="s">
        <v>3</v>
      </c>
      <c r="B6" s="2">
        <v>38688</v>
      </c>
      <c r="C6" s="2">
        <v>41261</v>
      </c>
      <c r="D6" s="2">
        <v>40089</v>
      </c>
      <c r="E6" s="2">
        <v>41609</v>
      </c>
      <c r="F6" s="2">
        <v>39803</v>
      </c>
      <c r="G6" s="2">
        <v>36675</v>
      </c>
      <c r="H6" s="2">
        <v>39280</v>
      </c>
      <c r="I6" s="2">
        <v>39535</v>
      </c>
      <c r="J6" s="2">
        <v>40981</v>
      </c>
      <c r="K6" s="2">
        <v>34104</v>
      </c>
    </row>
    <row r="7" spans="1:11" x14ac:dyDescent="0.25">
      <c r="A7" s="4">
        <v>100010</v>
      </c>
      <c r="B7" s="2">
        <v>63925</v>
      </c>
      <c r="C7" s="2">
        <v>61033</v>
      </c>
      <c r="D7" s="2">
        <v>63795</v>
      </c>
      <c r="E7" s="2">
        <v>59590</v>
      </c>
      <c r="F7" s="2">
        <v>61166</v>
      </c>
      <c r="G7" s="2">
        <v>57584</v>
      </c>
      <c r="H7" s="2">
        <v>60548</v>
      </c>
      <c r="I7" s="2">
        <v>61597</v>
      </c>
      <c r="J7" s="2">
        <v>57513</v>
      </c>
      <c r="K7" s="2">
        <v>46448</v>
      </c>
    </row>
    <row r="8" spans="1:11" x14ac:dyDescent="0.25">
      <c r="A8" s="4">
        <v>100020</v>
      </c>
      <c r="B8" s="2">
        <v>112240</v>
      </c>
      <c r="C8" s="2">
        <v>143465</v>
      </c>
      <c r="D8" s="2">
        <v>110559</v>
      </c>
      <c r="E8" s="2">
        <v>113324</v>
      </c>
      <c r="F8" s="2">
        <v>106579</v>
      </c>
      <c r="G8" s="2">
        <v>86492</v>
      </c>
      <c r="H8" s="2">
        <v>89045</v>
      </c>
      <c r="I8" s="2">
        <v>63821</v>
      </c>
      <c r="J8" s="2">
        <v>73906</v>
      </c>
      <c r="K8" s="2">
        <v>72433</v>
      </c>
    </row>
    <row r="9" spans="1:11" x14ac:dyDescent="0.25">
      <c r="A9" s="4">
        <v>100040</v>
      </c>
      <c r="B9" s="2">
        <v>12032</v>
      </c>
      <c r="C9" s="2">
        <v>11539</v>
      </c>
      <c r="D9" s="2">
        <v>17884</v>
      </c>
      <c r="E9" s="2">
        <v>19037</v>
      </c>
      <c r="F9" s="2">
        <v>26169</v>
      </c>
      <c r="G9" s="2">
        <v>40955</v>
      </c>
      <c r="H9" s="2">
        <v>40450</v>
      </c>
      <c r="I9" s="2">
        <v>54158</v>
      </c>
      <c r="J9" s="2">
        <v>61160</v>
      </c>
      <c r="K9" s="2">
        <v>59746</v>
      </c>
    </row>
    <row r="10" spans="1:11" x14ac:dyDescent="0.25">
      <c r="A10" s="4">
        <v>100050</v>
      </c>
      <c r="B10" s="2">
        <v>284983</v>
      </c>
      <c r="C10" s="2">
        <v>230281</v>
      </c>
      <c r="D10" s="2">
        <v>240590</v>
      </c>
      <c r="E10" s="2">
        <v>243871</v>
      </c>
      <c r="F10" s="2">
        <v>245826</v>
      </c>
      <c r="G10" s="2">
        <v>249313</v>
      </c>
      <c r="H10" s="2">
        <v>265295</v>
      </c>
      <c r="I10" s="2">
        <v>261535</v>
      </c>
      <c r="J10" s="2">
        <v>249063</v>
      </c>
      <c r="K10" s="2">
        <v>211017</v>
      </c>
    </row>
    <row r="11" spans="1:11" x14ac:dyDescent="0.25">
      <c r="A11" s="4">
        <v>110000</v>
      </c>
      <c r="B11" s="2">
        <v>45508</v>
      </c>
      <c r="C11" s="2">
        <v>39675</v>
      </c>
      <c r="D11" s="2">
        <v>43979</v>
      </c>
      <c r="E11" s="2">
        <v>39587</v>
      </c>
      <c r="F11" s="2">
        <v>48552</v>
      </c>
      <c r="G11" s="2">
        <v>47147</v>
      </c>
      <c r="H11" s="2">
        <v>42927</v>
      </c>
      <c r="I11" s="2">
        <v>38378</v>
      </c>
      <c r="J11" s="2">
        <v>22325</v>
      </c>
      <c r="K11" s="2">
        <v>6227</v>
      </c>
    </row>
    <row r="12" spans="1:11" x14ac:dyDescent="0.25">
      <c r="A12" s="4">
        <v>160000</v>
      </c>
      <c r="B12" s="2">
        <v>6975</v>
      </c>
      <c r="C12" s="2">
        <v>4880</v>
      </c>
      <c r="D12" s="2">
        <v>6612</v>
      </c>
      <c r="E12" s="2">
        <v>6361</v>
      </c>
      <c r="F12" s="2">
        <v>10776</v>
      </c>
      <c r="G12" s="2">
        <v>6377</v>
      </c>
      <c r="H12" s="2">
        <v>8296</v>
      </c>
      <c r="I12" s="2">
        <v>6973</v>
      </c>
      <c r="J12" s="2">
        <v>2901</v>
      </c>
      <c r="K12" s="2">
        <v>5441</v>
      </c>
    </row>
    <row r="13" spans="1:11" x14ac:dyDescent="0.25">
      <c r="A13" s="4">
        <v>170000</v>
      </c>
      <c r="B13" s="2">
        <v>65493</v>
      </c>
      <c r="C13" s="2">
        <v>48688</v>
      </c>
      <c r="D13" s="2">
        <v>46639</v>
      </c>
      <c r="E13" s="2">
        <v>47274</v>
      </c>
      <c r="F13" s="2">
        <v>49074</v>
      </c>
      <c r="G13" s="2">
        <v>39426</v>
      </c>
      <c r="H13" s="2">
        <v>34797</v>
      </c>
      <c r="I13" s="2">
        <v>35095</v>
      </c>
      <c r="J13" s="2">
        <v>33844</v>
      </c>
      <c r="K13" s="2">
        <v>34098</v>
      </c>
    </row>
    <row r="14" spans="1:11" x14ac:dyDescent="0.25">
      <c r="A14" s="4">
        <v>190000</v>
      </c>
      <c r="B14" s="2">
        <v>943464</v>
      </c>
      <c r="C14" s="2">
        <v>990980</v>
      </c>
      <c r="D14" s="2">
        <v>885080</v>
      </c>
      <c r="E14" s="2">
        <v>947335</v>
      </c>
      <c r="F14" s="2">
        <v>920522</v>
      </c>
      <c r="G14" s="2">
        <v>973439</v>
      </c>
      <c r="H14" s="2">
        <v>931660</v>
      </c>
      <c r="I14" s="2">
        <v>961078</v>
      </c>
      <c r="J14" s="2">
        <v>929002</v>
      </c>
      <c r="K14" s="2">
        <v>928199</v>
      </c>
    </row>
    <row r="15" spans="1:11" x14ac:dyDescent="0.25">
      <c r="A15" s="4">
        <v>200010</v>
      </c>
      <c r="B15" s="2">
        <v>54992</v>
      </c>
      <c r="C15" s="2">
        <v>48898</v>
      </c>
      <c r="D15" s="2">
        <v>41686</v>
      </c>
      <c r="E15" s="2">
        <v>43867</v>
      </c>
      <c r="F15" s="2">
        <v>40187</v>
      </c>
      <c r="G15" s="2">
        <v>36707</v>
      </c>
      <c r="H15" s="2">
        <v>35408</v>
      </c>
      <c r="I15" s="2">
        <v>37513</v>
      </c>
      <c r="J15" s="2">
        <v>36593</v>
      </c>
      <c r="K15" s="2">
        <v>33400</v>
      </c>
    </row>
    <row r="16" spans="1:11" x14ac:dyDescent="0.25">
      <c r="A16" s="4">
        <v>200020</v>
      </c>
      <c r="B16" s="2">
        <v>162445</v>
      </c>
      <c r="C16" s="2">
        <v>161094</v>
      </c>
      <c r="D16" s="2">
        <v>139299</v>
      </c>
      <c r="E16" s="2">
        <v>133473</v>
      </c>
      <c r="F16" s="2">
        <v>113928</v>
      </c>
      <c r="G16" s="2">
        <v>123646</v>
      </c>
      <c r="H16" s="2">
        <v>115964</v>
      </c>
      <c r="I16" s="2">
        <v>108412</v>
      </c>
      <c r="J16" s="2">
        <v>111812</v>
      </c>
      <c r="K16" s="2">
        <v>105105</v>
      </c>
    </row>
    <row r="17" spans="1:11" x14ac:dyDescent="0.25">
      <c r="A17" s="4">
        <v>210000</v>
      </c>
      <c r="B17" s="2">
        <v>8659</v>
      </c>
      <c r="C17" s="2">
        <v>6985</v>
      </c>
      <c r="D17" s="2">
        <v>4849</v>
      </c>
      <c r="E17" s="2">
        <v>5093</v>
      </c>
      <c r="F17" s="2">
        <v>5291</v>
      </c>
      <c r="G17" s="2">
        <v>4890</v>
      </c>
      <c r="H17" s="2">
        <v>5260</v>
      </c>
      <c r="I17" s="2">
        <v>5164</v>
      </c>
      <c r="J17" s="2">
        <v>5322</v>
      </c>
      <c r="K17" s="2">
        <v>5785</v>
      </c>
    </row>
    <row r="18" spans="1:11" x14ac:dyDescent="0.25">
      <c r="A18" s="4">
        <v>230010</v>
      </c>
      <c r="B18" s="2">
        <v>56875</v>
      </c>
      <c r="C18" s="2">
        <v>56929</v>
      </c>
      <c r="D18" s="2">
        <v>57875</v>
      </c>
      <c r="E18" s="2">
        <v>53483</v>
      </c>
      <c r="F18" s="2">
        <v>52511</v>
      </c>
      <c r="G18" s="2">
        <v>52865</v>
      </c>
      <c r="H18" s="2">
        <v>49632</v>
      </c>
      <c r="I18" s="2">
        <v>51283</v>
      </c>
      <c r="J18" s="2">
        <v>50083</v>
      </c>
      <c r="K18" s="2">
        <v>48047</v>
      </c>
    </row>
    <row r="19" spans="1:11" x14ac:dyDescent="0.25">
      <c r="A19" s="4">
        <v>230021</v>
      </c>
      <c r="B19" s="2">
        <v>1718011</v>
      </c>
      <c r="C19" s="2">
        <v>1780564</v>
      </c>
      <c r="D19" s="2">
        <v>2054900</v>
      </c>
      <c r="E19" s="2">
        <v>2277214</v>
      </c>
      <c r="F19" s="2">
        <v>2190706</v>
      </c>
      <c r="G19" s="2">
        <v>2189152</v>
      </c>
      <c r="H19" s="2">
        <v>2339867</v>
      </c>
      <c r="I19" s="2">
        <v>2248048</v>
      </c>
      <c r="J19" s="2">
        <v>1979482</v>
      </c>
      <c r="K19" s="2">
        <v>1704342</v>
      </c>
    </row>
    <row r="20" spans="1:11" x14ac:dyDescent="0.25">
      <c r="A20" s="4">
        <v>230023</v>
      </c>
      <c r="B20" s="2">
        <v>359858</v>
      </c>
      <c r="C20" s="2">
        <v>372099</v>
      </c>
      <c r="D20" s="2">
        <v>395938</v>
      </c>
      <c r="E20" s="2">
        <v>434954</v>
      </c>
      <c r="F20" s="2">
        <v>447244</v>
      </c>
      <c r="G20" s="2">
        <v>407491</v>
      </c>
      <c r="H20" s="2">
        <v>394644</v>
      </c>
      <c r="I20" s="2">
        <v>381818</v>
      </c>
      <c r="J20" s="2">
        <v>327997</v>
      </c>
      <c r="K20" s="2">
        <v>216720</v>
      </c>
    </row>
    <row r="21" spans="1:11" x14ac:dyDescent="0.25">
      <c r="A21" s="4">
        <v>240000</v>
      </c>
      <c r="B21" s="2">
        <v>82920</v>
      </c>
      <c r="C21" s="2">
        <v>88405</v>
      </c>
      <c r="D21" s="2">
        <v>91466</v>
      </c>
      <c r="E21" s="2">
        <v>90442</v>
      </c>
      <c r="F21" s="2">
        <v>94260</v>
      </c>
      <c r="G21" s="2">
        <v>95770</v>
      </c>
      <c r="H21" s="2">
        <v>91534</v>
      </c>
      <c r="I21" s="2">
        <v>96742</v>
      </c>
      <c r="J21" s="2">
        <v>105370</v>
      </c>
      <c r="K21" s="2">
        <v>107285</v>
      </c>
    </row>
    <row r="22" spans="1:11" x14ac:dyDescent="0.25">
      <c r="A22" s="4">
        <v>280010</v>
      </c>
      <c r="B22" s="2">
        <v>12255</v>
      </c>
      <c r="C22" s="2">
        <v>17063</v>
      </c>
      <c r="D22" s="2">
        <v>12390</v>
      </c>
      <c r="E22" s="2">
        <v>9272</v>
      </c>
      <c r="F22" s="2">
        <v>7948</v>
      </c>
      <c r="G22" s="2">
        <v>8830</v>
      </c>
      <c r="H22" s="2">
        <v>6765</v>
      </c>
      <c r="I22" s="2">
        <v>2797</v>
      </c>
      <c r="J22" s="2">
        <v>98</v>
      </c>
      <c r="K22" s="2">
        <v>97</v>
      </c>
    </row>
    <row r="23" spans="1:11" x14ac:dyDescent="0.25">
      <c r="A23" s="4">
        <v>350011</v>
      </c>
      <c r="B23" s="2">
        <v>10965235</v>
      </c>
      <c r="C23" s="2">
        <v>8162752</v>
      </c>
      <c r="D23" s="2">
        <v>9390594</v>
      </c>
      <c r="E23" s="2">
        <v>7056855</v>
      </c>
      <c r="F23" s="2">
        <v>7077638</v>
      </c>
      <c r="G23" s="2">
        <v>4287391</v>
      </c>
      <c r="H23" s="2">
        <v>3612171</v>
      </c>
      <c r="I23" s="2">
        <v>4463323</v>
      </c>
      <c r="J23" s="2">
        <v>4471647</v>
      </c>
      <c r="K23" s="2">
        <v>3015935</v>
      </c>
    </row>
    <row r="24" spans="1:11" x14ac:dyDescent="0.25">
      <c r="A24" s="4">
        <v>350020</v>
      </c>
      <c r="B24" s="2">
        <v>7315</v>
      </c>
      <c r="C24" s="2">
        <v>7332</v>
      </c>
      <c r="D24" s="2">
        <v>7058</v>
      </c>
      <c r="E24" s="2">
        <v>8218</v>
      </c>
      <c r="F24" s="2">
        <v>7419</v>
      </c>
      <c r="G24" s="2">
        <v>6621</v>
      </c>
      <c r="H24" s="2">
        <v>6356</v>
      </c>
      <c r="I24" s="2">
        <v>6254</v>
      </c>
      <c r="J24" s="2">
        <v>6481</v>
      </c>
      <c r="K24" s="2">
        <v>4909</v>
      </c>
    </row>
    <row r="25" spans="1:11" x14ac:dyDescent="0.25">
      <c r="A25" s="4">
        <v>350030</v>
      </c>
      <c r="B25" s="2">
        <v>682314</v>
      </c>
      <c r="C25" s="2">
        <v>639087</v>
      </c>
      <c r="D25" s="2">
        <v>813637</v>
      </c>
      <c r="E25" s="2">
        <v>671550</v>
      </c>
      <c r="F25" s="2">
        <v>745017</v>
      </c>
      <c r="G25" s="2">
        <v>696700</v>
      </c>
      <c r="H25" s="2">
        <v>492239</v>
      </c>
      <c r="I25" s="2">
        <v>582447</v>
      </c>
      <c r="J25" s="2">
        <v>502057</v>
      </c>
      <c r="K25" s="2">
        <v>375194</v>
      </c>
    </row>
    <row r="26" spans="1:11" x14ac:dyDescent="0.25">
      <c r="A26" s="4">
        <v>383903</v>
      </c>
      <c r="B26" s="2">
        <v>1037134</v>
      </c>
      <c r="C26" s="2">
        <v>1162613</v>
      </c>
      <c r="D26" s="2">
        <v>1111343</v>
      </c>
      <c r="E26" s="2">
        <v>1118158</v>
      </c>
      <c r="F26" s="2">
        <v>1130426</v>
      </c>
      <c r="G26" s="2">
        <v>1144203</v>
      </c>
      <c r="H26" s="2">
        <v>1143514</v>
      </c>
      <c r="I26" s="2">
        <v>1109929</v>
      </c>
      <c r="J26" s="2">
        <v>1187445</v>
      </c>
      <c r="K26" s="2">
        <v>1239821</v>
      </c>
    </row>
    <row r="27" spans="1:11" x14ac:dyDescent="0.25">
      <c r="A27" s="4">
        <v>490032</v>
      </c>
      <c r="B27" s="2" t="s">
        <v>0</v>
      </c>
      <c r="C27" s="2" t="s">
        <v>0</v>
      </c>
      <c r="D27" s="2" t="s">
        <v>0</v>
      </c>
      <c r="E27" s="2" t="s">
        <v>0</v>
      </c>
      <c r="F27" s="2" t="s">
        <v>0</v>
      </c>
      <c r="G27" s="2" t="s">
        <v>0</v>
      </c>
      <c r="H27" s="2" t="s">
        <v>0</v>
      </c>
      <c r="I27" s="2" t="s">
        <v>0</v>
      </c>
      <c r="J27" s="2">
        <v>3306</v>
      </c>
      <c r="K27" s="2" t="s">
        <v>0</v>
      </c>
    </row>
    <row r="28" spans="1:11" x14ac:dyDescent="0.25">
      <c r="A28" s="4">
        <v>510001</v>
      </c>
      <c r="B28" s="2">
        <v>571825</v>
      </c>
      <c r="C28" s="2">
        <v>531129</v>
      </c>
      <c r="D28" s="2">
        <v>557448</v>
      </c>
      <c r="E28" s="2">
        <v>604178</v>
      </c>
      <c r="F28" s="2">
        <v>546618</v>
      </c>
      <c r="G28" s="2">
        <v>559501</v>
      </c>
      <c r="H28" s="2">
        <v>206217</v>
      </c>
      <c r="I28" s="2">
        <v>260602</v>
      </c>
      <c r="J28" s="2">
        <v>461089</v>
      </c>
      <c r="K28" s="2">
        <v>470612</v>
      </c>
    </row>
    <row r="29" spans="1:11" x14ac:dyDescent="0.25">
      <c r="A29" s="4">
        <v>630000</v>
      </c>
      <c r="B29" s="2" t="s">
        <v>0</v>
      </c>
      <c r="C29" s="2" t="s">
        <v>0</v>
      </c>
      <c r="D29" s="2" t="s">
        <v>0</v>
      </c>
      <c r="E29" s="2" t="s">
        <v>0</v>
      </c>
      <c r="F29" s="2" t="s">
        <v>0</v>
      </c>
      <c r="G29" s="2">
        <v>201</v>
      </c>
      <c r="H29" s="2">
        <v>395</v>
      </c>
      <c r="I29" s="2">
        <v>432</v>
      </c>
      <c r="J29" s="2">
        <v>332</v>
      </c>
      <c r="K29" s="2">
        <v>401</v>
      </c>
    </row>
    <row r="30" spans="1:11" x14ac:dyDescent="0.25">
      <c r="A30" s="17" t="s">
        <v>29</v>
      </c>
      <c r="B30" s="2">
        <v>3727</v>
      </c>
      <c r="C30" s="2">
        <v>1689</v>
      </c>
      <c r="D30" s="2">
        <v>1505</v>
      </c>
      <c r="E30" s="2">
        <v>602</v>
      </c>
      <c r="F30" s="2">
        <v>657</v>
      </c>
      <c r="G30" s="2">
        <v>386</v>
      </c>
      <c r="H30" s="2" t="s">
        <v>0</v>
      </c>
      <c r="I30" s="2" t="s">
        <v>0</v>
      </c>
      <c r="J30" s="2" t="s">
        <v>0</v>
      </c>
      <c r="K30" s="2" t="s">
        <v>0</v>
      </c>
    </row>
    <row r="31" spans="1:11" x14ac:dyDescent="0.25">
      <c r="B31" s="18"/>
      <c r="C31" s="19"/>
      <c r="D31" s="19"/>
      <c r="E31" s="19"/>
      <c r="F31" s="19"/>
      <c r="G31" s="19"/>
      <c r="H31" s="20"/>
    </row>
    <row r="32" spans="1:11" x14ac:dyDescent="0.25">
      <c r="A32" t="s">
        <v>14</v>
      </c>
      <c r="B32">
        <f t="shared" ref="B32:K32" si="0">SUM(B4:B30)</f>
        <v>18960576</v>
      </c>
      <c r="C32">
        <f t="shared" si="0"/>
        <v>16327065</v>
      </c>
      <c r="D32">
        <f t="shared" si="0"/>
        <v>17777782</v>
      </c>
      <c r="E32">
        <f t="shared" si="0"/>
        <v>15666779</v>
      </c>
      <c r="F32">
        <f t="shared" si="0"/>
        <v>15500960</v>
      </c>
      <c r="G32">
        <f t="shared" si="0"/>
        <v>12600054</v>
      </c>
      <c r="H32">
        <f t="shared" si="0"/>
        <v>11038641</v>
      </c>
      <c r="I32">
        <f t="shared" si="0"/>
        <v>11879267</v>
      </c>
      <c r="J32">
        <f t="shared" si="0"/>
        <v>11675324</v>
      </c>
      <c r="K32">
        <f t="shared" si="0"/>
        <v>8952237</v>
      </c>
    </row>
  </sheetData>
  <mergeCells count="1">
    <mergeCell ref="A1:K1"/>
  </mergeCells>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3"/>
  <sheetViews>
    <sheetView workbookViewId="0">
      <selection activeCell="A2" sqref="A2"/>
    </sheetView>
  </sheetViews>
  <sheetFormatPr defaultRowHeight="15" x14ac:dyDescent="0.25"/>
  <cols>
    <col min="1" max="1" width="15.5703125" bestFit="1" customWidth="1"/>
  </cols>
  <sheetData>
    <row r="1" spans="1:11" ht="60" customHeight="1" x14ac:dyDescent="0.25">
      <c r="A1" s="25" t="s">
        <v>7</v>
      </c>
      <c r="B1" s="25"/>
      <c r="C1" s="25"/>
      <c r="D1" s="25"/>
      <c r="E1" s="25"/>
      <c r="F1" s="25"/>
      <c r="G1" s="25"/>
      <c r="H1" s="25"/>
      <c r="I1" s="25"/>
      <c r="J1" s="25"/>
      <c r="K1" s="25"/>
    </row>
    <row r="3" spans="1:11" x14ac:dyDescent="0.25">
      <c r="A3" s="3" t="s">
        <v>11</v>
      </c>
      <c r="B3" s="5">
        <v>2014</v>
      </c>
      <c r="C3" s="5">
        <v>2015</v>
      </c>
      <c r="D3" s="5">
        <v>2016</v>
      </c>
      <c r="E3" s="5">
        <v>2017</v>
      </c>
      <c r="F3" s="5">
        <v>2018</v>
      </c>
      <c r="G3" s="5">
        <v>2019</v>
      </c>
      <c r="H3" s="5">
        <v>2020</v>
      </c>
      <c r="I3" s="5">
        <v>2021</v>
      </c>
      <c r="J3" s="5">
        <v>2022</v>
      </c>
      <c r="K3" s="5">
        <v>2023</v>
      </c>
    </row>
    <row r="4" spans="1:11" x14ac:dyDescent="0.25">
      <c r="A4" s="4" t="s">
        <v>1</v>
      </c>
      <c r="B4" s="2">
        <v>3652</v>
      </c>
      <c r="C4" s="2">
        <v>10524</v>
      </c>
      <c r="D4" s="2">
        <v>12033</v>
      </c>
      <c r="E4" s="2">
        <v>21592</v>
      </c>
      <c r="F4" s="2">
        <v>20054</v>
      </c>
      <c r="G4" s="2">
        <v>15557</v>
      </c>
      <c r="H4" s="2">
        <v>11848</v>
      </c>
      <c r="I4" s="6">
        <v>13452</v>
      </c>
      <c r="J4" s="6">
        <v>483</v>
      </c>
      <c r="K4" s="6">
        <v>237</v>
      </c>
    </row>
    <row r="5" spans="1:11" x14ac:dyDescent="0.25">
      <c r="A5" s="4" t="s">
        <v>2</v>
      </c>
      <c r="B5" s="2">
        <v>337366</v>
      </c>
      <c r="C5" s="2">
        <v>555316</v>
      </c>
      <c r="D5" s="2">
        <v>547731</v>
      </c>
      <c r="E5" s="2">
        <v>518071</v>
      </c>
      <c r="F5" s="2">
        <v>530248</v>
      </c>
      <c r="G5" s="2">
        <v>433919</v>
      </c>
      <c r="H5" s="2">
        <v>316312</v>
      </c>
      <c r="I5" s="6">
        <v>495523</v>
      </c>
      <c r="J5" s="6">
        <v>523644</v>
      </c>
      <c r="K5" s="6">
        <v>198836</v>
      </c>
    </row>
    <row r="6" spans="1:11" x14ac:dyDescent="0.25">
      <c r="A6" s="4" t="s">
        <v>3</v>
      </c>
      <c r="B6" s="2">
        <v>4136</v>
      </c>
      <c r="C6" s="2">
        <v>4697</v>
      </c>
      <c r="D6" s="2">
        <v>2017</v>
      </c>
      <c r="E6" s="2">
        <v>3449</v>
      </c>
      <c r="F6" s="2">
        <v>4442</v>
      </c>
      <c r="G6" s="2">
        <v>2929</v>
      </c>
      <c r="H6" s="2">
        <v>3746</v>
      </c>
      <c r="I6" s="6">
        <v>2438</v>
      </c>
      <c r="J6" s="6">
        <v>1909</v>
      </c>
      <c r="K6" s="6">
        <v>805</v>
      </c>
    </row>
    <row r="7" spans="1:11" x14ac:dyDescent="0.25">
      <c r="A7" s="4">
        <v>100010</v>
      </c>
      <c r="B7" s="2">
        <v>4576</v>
      </c>
      <c r="C7" s="2">
        <v>6889</v>
      </c>
      <c r="D7" s="2">
        <v>13560</v>
      </c>
      <c r="E7" s="2">
        <v>19657</v>
      </c>
      <c r="F7" s="2">
        <v>25590</v>
      </c>
      <c r="G7" s="2">
        <v>28142</v>
      </c>
      <c r="H7" s="2">
        <v>39529</v>
      </c>
      <c r="I7" s="6">
        <v>45612</v>
      </c>
      <c r="J7" s="6">
        <v>41090</v>
      </c>
      <c r="K7" s="6">
        <v>33105</v>
      </c>
    </row>
    <row r="8" spans="1:11" x14ac:dyDescent="0.25">
      <c r="A8" s="4">
        <v>100020</v>
      </c>
      <c r="B8" s="2">
        <v>29321</v>
      </c>
      <c r="C8" s="2">
        <v>54220</v>
      </c>
      <c r="D8" s="2">
        <v>36011</v>
      </c>
      <c r="E8" s="2">
        <v>28734</v>
      </c>
      <c r="F8" s="2">
        <v>28256</v>
      </c>
      <c r="G8" s="2">
        <v>13298</v>
      </c>
      <c r="H8" s="2">
        <v>19109</v>
      </c>
      <c r="I8" s="6">
        <v>18666</v>
      </c>
      <c r="J8" s="6">
        <v>37267</v>
      </c>
      <c r="K8" s="6">
        <v>36378</v>
      </c>
    </row>
    <row r="9" spans="1:11" x14ac:dyDescent="0.25">
      <c r="A9" s="4">
        <v>100040</v>
      </c>
      <c r="B9" s="2" t="s">
        <v>0</v>
      </c>
      <c r="C9" s="2" t="s">
        <v>0</v>
      </c>
      <c r="D9" s="2">
        <v>1961</v>
      </c>
      <c r="E9" s="2">
        <v>1568</v>
      </c>
      <c r="F9" s="2">
        <v>3005</v>
      </c>
      <c r="G9" s="2">
        <v>3848</v>
      </c>
      <c r="H9" s="2">
        <v>3649</v>
      </c>
      <c r="I9" s="6">
        <v>11353</v>
      </c>
      <c r="J9" s="6">
        <v>18169</v>
      </c>
      <c r="K9" s="6">
        <v>16964</v>
      </c>
    </row>
    <row r="10" spans="1:11" x14ac:dyDescent="0.25">
      <c r="A10" s="4">
        <v>100050</v>
      </c>
      <c r="B10" s="2">
        <v>100780</v>
      </c>
      <c r="C10" s="2">
        <v>49200</v>
      </c>
      <c r="D10" s="2">
        <v>67847</v>
      </c>
      <c r="E10" s="2">
        <v>74785</v>
      </c>
      <c r="F10" s="2">
        <v>65738</v>
      </c>
      <c r="G10" s="2">
        <v>77486</v>
      </c>
      <c r="H10" s="2">
        <v>99224</v>
      </c>
      <c r="I10" s="6">
        <v>115492</v>
      </c>
      <c r="J10" s="6">
        <v>101079</v>
      </c>
      <c r="K10" s="6">
        <v>61617</v>
      </c>
    </row>
    <row r="11" spans="1:11" x14ac:dyDescent="0.25">
      <c r="A11" s="4">
        <v>110000</v>
      </c>
      <c r="B11" s="2">
        <v>3417</v>
      </c>
      <c r="C11" s="2">
        <v>6847</v>
      </c>
      <c r="D11" s="2">
        <v>15574</v>
      </c>
      <c r="E11" s="2">
        <v>6500</v>
      </c>
      <c r="F11" s="2">
        <v>13799</v>
      </c>
      <c r="G11" s="2">
        <v>14654</v>
      </c>
      <c r="H11" s="2">
        <v>15208</v>
      </c>
      <c r="I11" s="6">
        <v>15794</v>
      </c>
      <c r="J11" s="6">
        <v>8193</v>
      </c>
      <c r="K11" s="6" t="s">
        <v>0</v>
      </c>
    </row>
    <row r="12" spans="1:11" x14ac:dyDescent="0.25">
      <c r="A12" s="4">
        <v>160000</v>
      </c>
      <c r="B12" s="6" t="s">
        <v>0</v>
      </c>
      <c r="C12" s="6" t="s">
        <v>0</v>
      </c>
      <c r="D12" s="6" t="s">
        <v>0</v>
      </c>
      <c r="E12" s="6" t="s">
        <v>0</v>
      </c>
      <c r="F12" s="6" t="s">
        <v>0</v>
      </c>
      <c r="G12" s="6" t="s">
        <v>0</v>
      </c>
      <c r="H12" s="6" t="s">
        <v>0</v>
      </c>
      <c r="I12" s="6" t="s">
        <v>0</v>
      </c>
      <c r="J12" s="6" t="s">
        <v>0</v>
      </c>
      <c r="K12" s="6" t="s">
        <v>0</v>
      </c>
    </row>
    <row r="13" spans="1:11" x14ac:dyDescent="0.25">
      <c r="A13" s="4">
        <v>170000</v>
      </c>
      <c r="B13" s="2">
        <v>12724</v>
      </c>
      <c r="C13" s="2">
        <v>1604</v>
      </c>
      <c r="D13" s="2">
        <v>11323</v>
      </c>
      <c r="E13" s="2">
        <v>20101</v>
      </c>
      <c r="F13" s="2">
        <v>26535</v>
      </c>
      <c r="G13" s="2">
        <v>20346</v>
      </c>
      <c r="H13" s="2">
        <v>19136</v>
      </c>
      <c r="I13" s="6">
        <v>25119</v>
      </c>
      <c r="J13" s="6">
        <v>24845</v>
      </c>
      <c r="K13" s="6">
        <v>24624</v>
      </c>
    </row>
    <row r="14" spans="1:11" x14ac:dyDescent="0.25">
      <c r="A14" s="4">
        <v>190000</v>
      </c>
      <c r="B14" s="2">
        <v>81245</v>
      </c>
      <c r="C14" s="2">
        <v>150242</v>
      </c>
      <c r="D14" s="2">
        <v>91026</v>
      </c>
      <c r="E14" s="2">
        <v>149359</v>
      </c>
      <c r="F14" s="2">
        <v>143821</v>
      </c>
      <c r="G14" s="2">
        <v>217985</v>
      </c>
      <c r="H14" s="2">
        <v>197269</v>
      </c>
      <c r="I14" s="6">
        <v>239020</v>
      </c>
      <c r="J14" s="6">
        <v>206944</v>
      </c>
      <c r="K14" s="6">
        <v>206141</v>
      </c>
    </row>
    <row r="15" spans="1:11" x14ac:dyDescent="0.25">
      <c r="A15" s="4">
        <v>200010</v>
      </c>
      <c r="B15" s="2" t="s">
        <v>0</v>
      </c>
      <c r="C15" s="2" t="s">
        <v>0</v>
      </c>
      <c r="D15" s="2" t="s">
        <v>0</v>
      </c>
      <c r="E15" s="2">
        <v>12409</v>
      </c>
      <c r="F15" s="2" t="s">
        <v>0</v>
      </c>
      <c r="G15" s="2">
        <v>6773</v>
      </c>
      <c r="H15" s="2">
        <v>5065</v>
      </c>
      <c r="I15" s="6">
        <v>24417</v>
      </c>
      <c r="J15" s="6">
        <v>23634</v>
      </c>
      <c r="K15" s="6">
        <v>21201</v>
      </c>
    </row>
    <row r="16" spans="1:11" x14ac:dyDescent="0.25">
      <c r="A16" s="4">
        <v>200020</v>
      </c>
      <c r="B16" s="2">
        <v>29155</v>
      </c>
      <c r="C16" s="2">
        <v>25194</v>
      </c>
      <c r="D16" s="2">
        <v>11081</v>
      </c>
      <c r="E16" s="2">
        <v>10388</v>
      </c>
      <c r="F16" s="2">
        <v>8556</v>
      </c>
      <c r="G16" s="2">
        <v>16908</v>
      </c>
      <c r="H16" s="2">
        <v>15154</v>
      </c>
      <c r="I16" s="6">
        <v>70211</v>
      </c>
      <c r="J16" s="6">
        <v>74663</v>
      </c>
      <c r="K16" s="6">
        <v>67456</v>
      </c>
    </row>
    <row r="17" spans="1:11" x14ac:dyDescent="0.25">
      <c r="A17" s="4">
        <v>210000</v>
      </c>
      <c r="B17" s="2">
        <v>4774</v>
      </c>
      <c r="C17" s="2">
        <v>3758</v>
      </c>
      <c r="D17" s="2">
        <v>4844</v>
      </c>
      <c r="E17" s="2">
        <v>5045</v>
      </c>
      <c r="F17" s="2">
        <v>5289</v>
      </c>
      <c r="G17" s="2">
        <v>4820</v>
      </c>
      <c r="H17" s="2">
        <v>5258</v>
      </c>
      <c r="I17" s="6">
        <v>4384</v>
      </c>
      <c r="J17" s="6">
        <v>4010</v>
      </c>
      <c r="K17" s="6">
        <v>4619</v>
      </c>
    </row>
    <row r="18" spans="1:11" x14ac:dyDescent="0.25">
      <c r="A18" s="4">
        <v>230010</v>
      </c>
      <c r="B18" s="2">
        <v>4937</v>
      </c>
      <c r="C18" s="2">
        <v>5857</v>
      </c>
      <c r="D18" s="2">
        <v>7937</v>
      </c>
      <c r="E18" s="2">
        <v>4683</v>
      </c>
      <c r="F18" s="2">
        <v>4851</v>
      </c>
      <c r="G18" s="2">
        <v>6349</v>
      </c>
      <c r="H18" s="2">
        <v>4255</v>
      </c>
      <c r="I18" s="6">
        <v>11558</v>
      </c>
      <c r="J18" s="6">
        <v>10857</v>
      </c>
      <c r="K18" s="6">
        <v>5093</v>
      </c>
    </row>
    <row r="19" spans="1:11" x14ac:dyDescent="0.25">
      <c r="A19" s="4">
        <v>230021</v>
      </c>
      <c r="B19" s="2" t="s">
        <v>0</v>
      </c>
      <c r="C19" s="2" t="s">
        <v>0</v>
      </c>
      <c r="D19" s="2">
        <v>88860</v>
      </c>
      <c r="E19" s="2">
        <v>354180</v>
      </c>
      <c r="F19" s="2">
        <v>310815</v>
      </c>
      <c r="G19" s="2">
        <v>352655</v>
      </c>
      <c r="H19" s="2">
        <v>546656</v>
      </c>
      <c r="I19" s="6">
        <v>584511</v>
      </c>
      <c r="J19" s="6">
        <v>181777</v>
      </c>
      <c r="K19" s="6">
        <v>29161</v>
      </c>
    </row>
    <row r="20" spans="1:11" x14ac:dyDescent="0.25">
      <c r="A20" s="4">
        <v>230023</v>
      </c>
      <c r="B20" s="2">
        <v>42580</v>
      </c>
      <c r="C20" s="2">
        <v>55351</v>
      </c>
      <c r="D20" s="2">
        <v>76570</v>
      </c>
      <c r="E20" s="2">
        <v>118612</v>
      </c>
      <c r="F20" s="2">
        <v>139247</v>
      </c>
      <c r="G20" s="2">
        <v>130921</v>
      </c>
      <c r="H20" s="2">
        <v>133984</v>
      </c>
      <c r="I20" s="6">
        <v>168953</v>
      </c>
      <c r="J20" s="6">
        <v>117631</v>
      </c>
      <c r="K20" s="6">
        <v>41234</v>
      </c>
    </row>
    <row r="21" spans="1:11" x14ac:dyDescent="0.25">
      <c r="A21" s="4">
        <v>240000</v>
      </c>
      <c r="B21" s="2">
        <v>2925</v>
      </c>
      <c r="C21" s="2">
        <v>9841</v>
      </c>
      <c r="D21" s="2">
        <v>14347</v>
      </c>
      <c r="E21" s="2">
        <v>14785</v>
      </c>
      <c r="F21" s="2">
        <v>20079</v>
      </c>
      <c r="G21" s="2">
        <v>23082</v>
      </c>
      <c r="H21" s="2">
        <v>20344</v>
      </c>
      <c r="I21" s="6">
        <v>29877</v>
      </c>
      <c r="J21" s="6">
        <v>38505</v>
      </c>
      <c r="K21" s="6">
        <v>29320</v>
      </c>
    </row>
    <row r="22" spans="1:11" x14ac:dyDescent="0.25">
      <c r="A22" s="4">
        <v>280010</v>
      </c>
      <c r="B22" s="2" t="s">
        <v>0</v>
      </c>
      <c r="C22" s="2" t="s">
        <v>0</v>
      </c>
      <c r="D22" s="2" t="s">
        <v>0</v>
      </c>
      <c r="E22" s="2">
        <v>153</v>
      </c>
      <c r="F22" s="2" t="s">
        <v>0</v>
      </c>
      <c r="G22" s="2">
        <v>69</v>
      </c>
      <c r="H22" s="2" t="s">
        <v>0</v>
      </c>
      <c r="I22" s="6">
        <v>1203</v>
      </c>
      <c r="J22" s="6" t="s">
        <v>0</v>
      </c>
      <c r="K22" s="6" t="s">
        <v>0</v>
      </c>
    </row>
    <row r="23" spans="1:11" x14ac:dyDescent="0.25">
      <c r="A23" s="4">
        <v>350011</v>
      </c>
      <c r="B23" s="2">
        <v>7606345</v>
      </c>
      <c r="C23" s="2">
        <v>5343105</v>
      </c>
      <c r="D23" s="2">
        <v>6984519</v>
      </c>
      <c r="E23" s="2">
        <v>5040257</v>
      </c>
      <c r="F23" s="2">
        <v>5538861</v>
      </c>
      <c r="G23" s="2">
        <v>2832178</v>
      </c>
      <c r="H23" s="2">
        <v>2665177</v>
      </c>
      <c r="I23" s="6">
        <v>3970501</v>
      </c>
      <c r="J23" s="6">
        <v>3961620</v>
      </c>
      <c r="K23" s="6">
        <v>2570960</v>
      </c>
    </row>
    <row r="24" spans="1:11" x14ac:dyDescent="0.25">
      <c r="A24" s="4">
        <v>350020</v>
      </c>
      <c r="B24" s="2" t="s">
        <v>0</v>
      </c>
      <c r="C24" s="2" t="s">
        <v>0</v>
      </c>
      <c r="D24" s="2" t="s">
        <v>0</v>
      </c>
      <c r="E24" s="2">
        <v>1049</v>
      </c>
      <c r="F24" s="2">
        <v>1360</v>
      </c>
      <c r="G24" s="2">
        <v>1638</v>
      </c>
      <c r="H24" s="2">
        <v>2409</v>
      </c>
      <c r="I24" s="6">
        <v>5088</v>
      </c>
      <c r="J24" s="6">
        <v>5315</v>
      </c>
      <c r="K24" s="6">
        <v>3743</v>
      </c>
    </row>
    <row r="25" spans="1:11" x14ac:dyDescent="0.25">
      <c r="A25" s="4">
        <v>350030</v>
      </c>
      <c r="B25" s="2">
        <v>184394</v>
      </c>
      <c r="C25" s="2">
        <v>234275</v>
      </c>
      <c r="D25" s="2">
        <v>460972</v>
      </c>
      <c r="E25" s="2">
        <v>340096</v>
      </c>
      <c r="F25" s="2">
        <v>485513</v>
      </c>
      <c r="G25" s="2">
        <v>475463</v>
      </c>
      <c r="H25" s="2">
        <v>334975</v>
      </c>
      <c r="I25" s="6">
        <v>459558</v>
      </c>
      <c r="J25" s="6">
        <v>394819</v>
      </c>
      <c r="K25" s="6">
        <v>291279</v>
      </c>
    </row>
    <row r="26" spans="1:11" x14ac:dyDescent="0.25">
      <c r="A26" s="4">
        <v>383903</v>
      </c>
      <c r="B26" s="2">
        <v>214989</v>
      </c>
      <c r="C26" s="2">
        <v>420472</v>
      </c>
      <c r="D26" s="2">
        <v>464521</v>
      </c>
      <c r="E26" s="2">
        <v>546954</v>
      </c>
      <c r="F26" s="2">
        <v>611954</v>
      </c>
      <c r="G26" s="2">
        <v>718051</v>
      </c>
      <c r="H26" s="2">
        <v>805859</v>
      </c>
      <c r="I26" s="6">
        <v>846252</v>
      </c>
      <c r="J26" s="6">
        <v>927011</v>
      </c>
      <c r="K26" s="6">
        <v>990432</v>
      </c>
    </row>
    <row r="27" spans="1:11" x14ac:dyDescent="0.25">
      <c r="A27" s="4">
        <v>490032</v>
      </c>
      <c r="B27" s="2" t="s">
        <v>0</v>
      </c>
      <c r="C27" s="2" t="s">
        <v>0</v>
      </c>
      <c r="D27" s="2" t="s">
        <v>0</v>
      </c>
      <c r="E27" s="2" t="s">
        <v>0</v>
      </c>
      <c r="F27" s="2" t="s">
        <v>0</v>
      </c>
      <c r="G27" s="2" t="s">
        <v>0</v>
      </c>
      <c r="H27" s="2" t="s">
        <v>0</v>
      </c>
      <c r="I27" s="6" t="s">
        <v>0</v>
      </c>
      <c r="J27" s="6">
        <v>3306</v>
      </c>
      <c r="K27" s="6" t="s">
        <v>0</v>
      </c>
    </row>
    <row r="28" spans="1:11" x14ac:dyDescent="0.25">
      <c r="A28" s="4">
        <v>510001</v>
      </c>
      <c r="B28" s="2">
        <v>206500</v>
      </c>
      <c r="C28" s="2">
        <v>169394</v>
      </c>
      <c r="D28" s="2">
        <v>188420</v>
      </c>
      <c r="E28" s="2">
        <v>226390</v>
      </c>
      <c r="F28" s="2">
        <v>212979</v>
      </c>
      <c r="G28" s="2">
        <v>225862</v>
      </c>
      <c r="H28" s="2">
        <v>83732</v>
      </c>
      <c r="I28" s="6">
        <v>83698</v>
      </c>
      <c r="J28" s="6">
        <v>161388</v>
      </c>
      <c r="K28" s="6">
        <v>183101</v>
      </c>
    </row>
    <row r="29" spans="1:11" x14ac:dyDescent="0.25">
      <c r="A29" s="4">
        <v>630000</v>
      </c>
      <c r="B29" s="2" t="s">
        <v>0</v>
      </c>
      <c r="C29" s="2" t="s">
        <v>0</v>
      </c>
      <c r="D29" s="2" t="s">
        <v>0</v>
      </c>
      <c r="E29" s="2" t="s">
        <v>0</v>
      </c>
      <c r="F29" s="2" t="s">
        <v>0</v>
      </c>
      <c r="G29" s="2">
        <v>201</v>
      </c>
      <c r="H29" s="2">
        <v>395</v>
      </c>
      <c r="I29" s="6">
        <v>432</v>
      </c>
      <c r="J29" s="6">
        <v>332</v>
      </c>
      <c r="K29" s="6">
        <v>401</v>
      </c>
    </row>
    <row r="30" spans="1:11" x14ac:dyDescent="0.25">
      <c r="A30" s="17" t="s">
        <v>29</v>
      </c>
      <c r="B30" s="2">
        <v>132</v>
      </c>
      <c r="C30" s="2" t="s">
        <v>0</v>
      </c>
      <c r="D30" s="2">
        <v>650</v>
      </c>
      <c r="E30" s="2" t="s">
        <v>0</v>
      </c>
      <c r="F30" s="2">
        <v>346</v>
      </c>
      <c r="G30" s="2">
        <v>130</v>
      </c>
      <c r="H30" s="2" t="s">
        <v>0</v>
      </c>
      <c r="I30" s="6" t="s">
        <v>0</v>
      </c>
      <c r="J30" s="6" t="s">
        <v>0</v>
      </c>
      <c r="K30" s="6" t="s">
        <v>0</v>
      </c>
    </row>
    <row r="32" spans="1:11" ht="15" customHeight="1" x14ac:dyDescent="0.25">
      <c r="A32" t="s">
        <v>14</v>
      </c>
      <c r="B32">
        <f>'Verificerede emissioner'!B32-'Tildelte kvoter'!B32</f>
        <v>7518681</v>
      </c>
      <c r="C32">
        <f>'Verificerede emissioner'!C32-'Tildelte kvoter'!C32</f>
        <v>6320694</v>
      </c>
      <c r="D32">
        <f>'Verificerede emissioner'!D32-'Tildelte kvoter'!D32</f>
        <v>8490394</v>
      </c>
      <c r="E32">
        <f>'Verificerede emissioner'!E32-'Tildelte kvoter'!E32</f>
        <v>6997899</v>
      </c>
      <c r="F32">
        <f>'Verificerede emissioner'!F32-'Tildelte kvoter'!F32</f>
        <v>7440805</v>
      </c>
      <c r="G32">
        <f>'Verificerede emissioner'!G32-'Tildelte kvoter'!G32</f>
        <v>5124417</v>
      </c>
      <c r="H32">
        <f>'Verificerede emissioner'!H32-'Tildelte kvoter'!H32</f>
        <v>4255179</v>
      </c>
      <c r="I32">
        <f>'Verificerede emissioner'!I32-'Tildelte kvoter'!I32</f>
        <v>6692764</v>
      </c>
      <c r="J32">
        <f>'Verificerede emissioner'!J32-'Tildelte kvoter'!J32</f>
        <v>6455273</v>
      </c>
      <c r="K32">
        <f>'Verificerede emissioner'!K32-'Tildelte kvoter'!K32</f>
        <v>3906210</v>
      </c>
    </row>
    <row r="34" spans="1:11" x14ac:dyDescent="0.25">
      <c r="G34" s="8"/>
    </row>
    <row r="35" spans="1:11" x14ac:dyDescent="0.25">
      <c r="A35" s="1" t="s">
        <v>10</v>
      </c>
      <c r="B35" s="27" t="s">
        <v>8</v>
      </c>
      <c r="C35" s="28"/>
      <c r="D35" s="28"/>
      <c r="E35" s="28"/>
      <c r="F35" s="28"/>
      <c r="G35" s="28"/>
      <c r="H35" s="28"/>
      <c r="I35" s="28"/>
      <c r="J35" s="28"/>
      <c r="K35" s="29"/>
    </row>
    <row r="36" spans="1:11" x14ac:dyDescent="0.25">
      <c r="B36" s="30"/>
      <c r="C36" s="31"/>
      <c r="D36" s="31"/>
      <c r="E36" s="31"/>
      <c r="F36" s="31"/>
      <c r="G36" s="31"/>
      <c r="H36" s="31"/>
      <c r="I36" s="31"/>
      <c r="J36" s="31"/>
      <c r="K36" s="32"/>
    </row>
    <row r="37" spans="1:11" ht="15" customHeight="1" x14ac:dyDescent="0.25">
      <c r="B37" s="30"/>
      <c r="C37" s="31"/>
      <c r="D37" s="31"/>
      <c r="E37" s="31"/>
      <c r="F37" s="31"/>
      <c r="G37" s="31"/>
      <c r="H37" s="31"/>
      <c r="I37" s="31"/>
      <c r="J37" s="31"/>
      <c r="K37" s="32"/>
    </row>
    <row r="38" spans="1:11" x14ac:dyDescent="0.25">
      <c r="B38" s="30"/>
      <c r="C38" s="31"/>
      <c r="D38" s="31"/>
      <c r="E38" s="31"/>
      <c r="F38" s="31"/>
      <c r="G38" s="31"/>
      <c r="H38" s="31"/>
      <c r="I38" s="31"/>
      <c r="J38" s="31"/>
      <c r="K38" s="32"/>
    </row>
    <row r="39" spans="1:11" x14ac:dyDescent="0.25">
      <c r="B39" s="30"/>
      <c r="C39" s="31"/>
      <c r="D39" s="31"/>
      <c r="E39" s="31"/>
      <c r="F39" s="31"/>
      <c r="G39" s="31"/>
      <c r="H39" s="31"/>
      <c r="I39" s="31"/>
      <c r="J39" s="31"/>
      <c r="K39" s="32"/>
    </row>
    <row r="40" spans="1:11" x14ac:dyDescent="0.25">
      <c r="B40" s="30"/>
      <c r="C40" s="31"/>
      <c r="D40" s="31"/>
      <c r="E40" s="31"/>
      <c r="F40" s="31"/>
      <c r="G40" s="31"/>
      <c r="H40" s="31"/>
      <c r="I40" s="31"/>
      <c r="J40" s="31"/>
      <c r="K40" s="32"/>
    </row>
    <row r="41" spans="1:11" x14ac:dyDescent="0.25">
      <c r="B41" s="30"/>
      <c r="C41" s="31"/>
      <c r="D41" s="31"/>
      <c r="E41" s="31"/>
      <c r="F41" s="31"/>
      <c r="G41" s="31"/>
      <c r="H41" s="31"/>
      <c r="I41" s="31"/>
      <c r="J41" s="31"/>
      <c r="K41" s="32"/>
    </row>
    <row r="42" spans="1:11" x14ac:dyDescent="0.25">
      <c r="B42" s="33"/>
      <c r="C42" s="34"/>
      <c r="D42" s="34"/>
      <c r="E42" s="34"/>
      <c r="F42" s="34"/>
      <c r="G42" s="34"/>
      <c r="H42" s="34"/>
      <c r="I42" s="34"/>
      <c r="J42" s="34"/>
      <c r="K42" s="35"/>
    </row>
    <row r="44" spans="1:11" x14ac:dyDescent="0.25">
      <c r="B44" s="27" t="s">
        <v>9</v>
      </c>
      <c r="C44" s="28"/>
      <c r="D44" s="28"/>
      <c r="E44" s="28"/>
      <c r="F44" s="28"/>
      <c r="G44" s="28"/>
      <c r="H44" s="28"/>
      <c r="I44" s="28"/>
      <c r="J44" s="28"/>
      <c r="K44" s="29"/>
    </row>
    <row r="45" spans="1:11" x14ac:dyDescent="0.25">
      <c r="B45" s="30"/>
      <c r="C45" s="31"/>
      <c r="D45" s="31"/>
      <c r="E45" s="31"/>
      <c r="F45" s="31"/>
      <c r="G45" s="31"/>
      <c r="H45" s="31"/>
      <c r="I45" s="31"/>
      <c r="J45" s="31"/>
      <c r="K45" s="32"/>
    </row>
    <row r="46" spans="1:11" ht="15" customHeight="1" x14ac:dyDescent="0.25">
      <c r="B46" s="30"/>
      <c r="C46" s="31"/>
      <c r="D46" s="31"/>
      <c r="E46" s="31"/>
      <c r="F46" s="31"/>
      <c r="G46" s="31"/>
      <c r="H46" s="31"/>
      <c r="I46" s="31"/>
      <c r="J46" s="31"/>
      <c r="K46" s="32"/>
    </row>
    <row r="47" spans="1:11" x14ac:dyDescent="0.25">
      <c r="B47" s="30"/>
      <c r="C47" s="31"/>
      <c r="D47" s="31"/>
      <c r="E47" s="31"/>
      <c r="F47" s="31"/>
      <c r="G47" s="31"/>
      <c r="H47" s="31"/>
      <c r="I47" s="31"/>
      <c r="J47" s="31"/>
      <c r="K47" s="32"/>
    </row>
    <row r="48" spans="1:11" x14ac:dyDescent="0.25">
      <c r="B48" s="30"/>
      <c r="C48" s="31"/>
      <c r="D48" s="31"/>
      <c r="E48" s="31"/>
      <c r="F48" s="31"/>
      <c r="G48" s="31"/>
      <c r="H48" s="31"/>
      <c r="I48" s="31"/>
      <c r="J48" s="31"/>
      <c r="K48" s="32"/>
    </row>
    <row r="49" spans="2:11" x14ac:dyDescent="0.25">
      <c r="B49" s="30"/>
      <c r="C49" s="31"/>
      <c r="D49" s="31"/>
      <c r="E49" s="31"/>
      <c r="F49" s="31"/>
      <c r="G49" s="31"/>
      <c r="H49" s="31"/>
      <c r="I49" s="31"/>
      <c r="J49" s="31"/>
      <c r="K49" s="32"/>
    </row>
    <row r="50" spans="2:11" x14ac:dyDescent="0.25">
      <c r="B50" s="30"/>
      <c r="C50" s="31"/>
      <c r="D50" s="31"/>
      <c r="E50" s="31"/>
      <c r="F50" s="31"/>
      <c r="G50" s="31"/>
      <c r="H50" s="31"/>
      <c r="I50" s="31"/>
      <c r="J50" s="31"/>
      <c r="K50" s="32"/>
    </row>
    <row r="51" spans="2:11" x14ac:dyDescent="0.25">
      <c r="B51" s="30"/>
      <c r="C51" s="31"/>
      <c r="D51" s="31"/>
      <c r="E51" s="31"/>
      <c r="F51" s="31"/>
      <c r="G51" s="31"/>
      <c r="H51" s="31"/>
      <c r="I51" s="31"/>
      <c r="J51" s="31"/>
      <c r="K51" s="32"/>
    </row>
    <row r="52" spans="2:11" x14ac:dyDescent="0.25">
      <c r="B52" s="30"/>
      <c r="C52" s="31"/>
      <c r="D52" s="31"/>
      <c r="E52" s="31"/>
      <c r="F52" s="31"/>
      <c r="G52" s="31"/>
      <c r="H52" s="31"/>
      <c r="I52" s="31"/>
      <c r="J52" s="31"/>
      <c r="K52" s="32"/>
    </row>
    <row r="53" spans="2:11" x14ac:dyDescent="0.25">
      <c r="B53" s="33"/>
      <c r="C53" s="34"/>
      <c r="D53" s="34"/>
      <c r="E53" s="34"/>
      <c r="F53" s="34"/>
      <c r="G53" s="34"/>
      <c r="H53" s="34"/>
      <c r="I53" s="34"/>
      <c r="J53" s="34"/>
      <c r="K53" s="35"/>
    </row>
  </sheetData>
  <mergeCells count="3">
    <mergeCell ref="B35:K42"/>
    <mergeCell ref="B44:K53"/>
    <mergeCell ref="A1:K1"/>
  </mergeCells>
  <pageMargins left="0.7" right="0.7" top="0.75" bottom="0.75" header="0.3" footer="0.3"/>
  <pageSetup paperSize="9"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workbookViewId="0">
      <selection activeCell="A2" sqref="A2"/>
    </sheetView>
  </sheetViews>
  <sheetFormatPr defaultRowHeight="15" x14ac:dyDescent="0.25"/>
  <cols>
    <col min="1" max="1" width="15.140625" bestFit="1" customWidth="1"/>
  </cols>
  <sheetData>
    <row r="1" spans="1:12" ht="59.25" customHeight="1" x14ac:dyDescent="0.25">
      <c r="A1" s="25" t="s">
        <v>12</v>
      </c>
      <c r="B1" s="25"/>
      <c r="C1" s="25"/>
      <c r="D1" s="25"/>
      <c r="E1" s="25"/>
      <c r="F1" s="25"/>
      <c r="G1" s="25"/>
      <c r="H1" s="25"/>
      <c r="I1" s="25"/>
      <c r="J1" s="25"/>
      <c r="K1" s="25"/>
      <c r="L1" s="24"/>
    </row>
    <row r="3" spans="1:12" x14ac:dyDescent="0.25">
      <c r="A3" s="3" t="s">
        <v>11</v>
      </c>
      <c r="B3" s="5">
        <v>2014</v>
      </c>
      <c r="C3" s="5">
        <v>2015</v>
      </c>
      <c r="D3" s="5">
        <v>2016</v>
      </c>
      <c r="E3" s="5">
        <v>2017</v>
      </c>
      <c r="F3" s="5">
        <v>2018</v>
      </c>
      <c r="G3" s="5">
        <v>2019</v>
      </c>
      <c r="H3" s="5">
        <v>2020</v>
      </c>
      <c r="I3" s="5">
        <v>2021</v>
      </c>
      <c r="J3" s="5">
        <v>2022</v>
      </c>
      <c r="K3" s="5">
        <v>2023</v>
      </c>
    </row>
    <row r="4" spans="1:12" x14ac:dyDescent="0.25">
      <c r="A4" s="4" t="s">
        <v>1</v>
      </c>
      <c r="B4" s="9">
        <v>175</v>
      </c>
      <c r="C4" s="9">
        <v>531</v>
      </c>
      <c r="D4" s="9">
        <v>703</v>
      </c>
      <c r="E4" s="9">
        <v>1147</v>
      </c>
      <c r="F4" s="9">
        <v>1304</v>
      </c>
      <c r="G4" s="9">
        <v>3914</v>
      </c>
      <c r="H4" s="9">
        <v>2747</v>
      </c>
      <c r="I4" s="9">
        <v>2304</v>
      </c>
      <c r="J4" s="9">
        <v>153</v>
      </c>
      <c r="K4" s="9">
        <v>133</v>
      </c>
    </row>
    <row r="5" spans="1:12" x14ac:dyDescent="0.25">
      <c r="A5" s="4" t="s">
        <v>2</v>
      </c>
      <c r="B5" s="9">
        <v>16194</v>
      </c>
      <c r="C5" s="9">
        <v>28011</v>
      </c>
      <c r="D5" s="9">
        <v>32019</v>
      </c>
      <c r="E5" s="9">
        <v>27530</v>
      </c>
      <c r="F5" s="9">
        <v>34490</v>
      </c>
      <c r="G5" s="9">
        <v>109157</v>
      </c>
      <c r="H5" s="9">
        <v>73337</v>
      </c>
      <c r="I5" s="9">
        <v>84864</v>
      </c>
      <c r="J5" s="9">
        <v>166043</v>
      </c>
      <c r="K5" s="9">
        <v>111210</v>
      </c>
    </row>
    <row r="6" spans="1:12" x14ac:dyDescent="0.25">
      <c r="A6" s="4" t="s">
        <v>3</v>
      </c>
      <c r="B6" s="9">
        <v>199</v>
      </c>
      <c r="C6" s="9">
        <v>237</v>
      </c>
      <c r="D6" s="9">
        <v>118</v>
      </c>
      <c r="E6" s="9">
        <v>183</v>
      </c>
      <c r="F6" s="9">
        <v>289</v>
      </c>
      <c r="G6" s="9">
        <v>737</v>
      </c>
      <c r="H6" s="9">
        <v>869</v>
      </c>
      <c r="I6" s="9">
        <v>418</v>
      </c>
      <c r="J6" s="9">
        <v>605</v>
      </c>
      <c r="K6" s="9">
        <v>450</v>
      </c>
    </row>
    <row r="7" spans="1:12" x14ac:dyDescent="0.25">
      <c r="A7" s="23">
        <v>100010</v>
      </c>
      <c r="B7" s="9">
        <v>220</v>
      </c>
      <c r="C7" s="9">
        <v>347</v>
      </c>
      <c r="D7" s="9">
        <v>793</v>
      </c>
      <c r="E7" s="9">
        <v>1045</v>
      </c>
      <c r="F7" s="9">
        <v>1664</v>
      </c>
      <c r="G7" s="9">
        <v>7079</v>
      </c>
      <c r="H7" s="9">
        <v>9165</v>
      </c>
      <c r="I7" s="9">
        <v>7812</v>
      </c>
      <c r="J7" s="9">
        <v>13029</v>
      </c>
      <c r="K7" s="9">
        <v>18516</v>
      </c>
    </row>
    <row r="8" spans="1:12" x14ac:dyDescent="0.25">
      <c r="A8" s="23">
        <v>100020</v>
      </c>
      <c r="B8" s="9">
        <v>1407</v>
      </c>
      <c r="C8" s="9">
        <v>2735</v>
      </c>
      <c r="D8" s="9">
        <v>2105</v>
      </c>
      <c r="E8" s="9">
        <v>1527</v>
      </c>
      <c r="F8" s="9">
        <v>1838</v>
      </c>
      <c r="G8" s="9">
        <v>3345</v>
      </c>
      <c r="H8" s="9">
        <v>4430</v>
      </c>
      <c r="I8" s="9">
        <v>3197</v>
      </c>
      <c r="J8" s="9">
        <v>11817</v>
      </c>
      <c r="K8" s="9">
        <v>20346</v>
      </c>
    </row>
    <row r="9" spans="1:12" x14ac:dyDescent="0.25">
      <c r="A9" s="23">
        <v>100040</v>
      </c>
      <c r="B9" s="9" t="s">
        <v>0</v>
      </c>
      <c r="C9" s="9" t="s">
        <v>0</v>
      </c>
      <c r="D9" s="9">
        <v>115</v>
      </c>
      <c r="E9" s="9">
        <v>83</v>
      </c>
      <c r="F9" s="9">
        <v>195</v>
      </c>
      <c r="G9" s="9">
        <v>968</v>
      </c>
      <c r="H9" s="9">
        <v>846</v>
      </c>
      <c r="I9" s="9">
        <v>1944</v>
      </c>
      <c r="J9" s="9">
        <v>5761</v>
      </c>
      <c r="K9" s="9">
        <v>9488</v>
      </c>
    </row>
    <row r="10" spans="1:12" x14ac:dyDescent="0.25">
      <c r="A10" s="23">
        <v>100050</v>
      </c>
      <c r="B10" s="9">
        <v>4838</v>
      </c>
      <c r="C10" s="9">
        <v>2482</v>
      </c>
      <c r="D10" s="9">
        <v>3966</v>
      </c>
      <c r="E10" s="9">
        <v>3974</v>
      </c>
      <c r="F10" s="9">
        <v>4276</v>
      </c>
      <c r="G10" s="9">
        <v>19492</v>
      </c>
      <c r="H10" s="9">
        <v>23005</v>
      </c>
      <c r="I10" s="9">
        <v>19779</v>
      </c>
      <c r="J10" s="9">
        <v>32051</v>
      </c>
      <c r="K10" s="9">
        <v>34463</v>
      </c>
    </row>
    <row r="11" spans="1:12" x14ac:dyDescent="0.25">
      <c r="A11" s="23">
        <v>110000</v>
      </c>
      <c r="B11" s="9">
        <v>164</v>
      </c>
      <c r="C11" s="9">
        <v>345</v>
      </c>
      <c r="D11" s="9">
        <v>910</v>
      </c>
      <c r="E11" s="9">
        <v>345</v>
      </c>
      <c r="F11" s="9">
        <v>898</v>
      </c>
      <c r="G11" s="9">
        <v>3686</v>
      </c>
      <c r="H11" s="9">
        <v>3526</v>
      </c>
      <c r="I11" s="9">
        <v>2705</v>
      </c>
      <c r="J11" s="9">
        <v>2598</v>
      </c>
      <c r="K11" s="9" t="s">
        <v>0</v>
      </c>
    </row>
    <row r="12" spans="1:12" x14ac:dyDescent="0.25">
      <c r="A12" s="4">
        <v>160000</v>
      </c>
      <c r="B12" s="9" t="s">
        <v>0</v>
      </c>
      <c r="C12" s="9" t="s">
        <v>0</v>
      </c>
      <c r="D12" s="9" t="s">
        <v>0</v>
      </c>
      <c r="E12" s="9" t="s">
        <v>0</v>
      </c>
      <c r="F12" s="9" t="s">
        <v>0</v>
      </c>
      <c r="G12" s="9" t="s">
        <v>0</v>
      </c>
      <c r="H12" s="9" t="s">
        <v>0</v>
      </c>
      <c r="I12" s="9" t="s">
        <v>0</v>
      </c>
      <c r="J12" s="9" t="s">
        <v>0</v>
      </c>
      <c r="K12" s="9" t="s">
        <v>0</v>
      </c>
    </row>
    <row r="13" spans="1:12" x14ac:dyDescent="0.25">
      <c r="A13" s="23">
        <v>170000</v>
      </c>
      <c r="B13" s="9">
        <v>611</v>
      </c>
      <c r="C13" s="9">
        <v>81</v>
      </c>
      <c r="D13" s="9">
        <v>662</v>
      </c>
      <c r="E13" s="9">
        <v>1068</v>
      </c>
      <c r="F13" s="9">
        <v>1726</v>
      </c>
      <c r="G13" s="9">
        <v>5118</v>
      </c>
      <c r="H13" s="9">
        <v>4437</v>
      </c>
      <c r="I13" s="9">
        <v>4302</v>
      </c>
      <c r="J13" s="9">
        <v>7878</v>
      </c>
      <c r="K13" s="9">
        <v>13772</v>
      </c>
    </row>
    <row r="14" spans="1:12" x14ac:dyDescent="0.25">
      <c r="A14" s="23">
        <v>190000</v>
      </c>
      <c r="B14" s="9">
        <v>3900</v>
      </c>
      <c r="C14" s="9">
        <v>7578</v>
      </c>
      <c r="D14" s="9">
        <v>5321</v>
      </c>
      <c r="E14" s="9">
        <v>7937</v>
      </c>
      <c r="F14" s="9">
        <v>9355</v>
      </c>
      <c r="G14" s="9">
        <v>54836</v>
      </c>
      <c r="H14" s="9">
        <v>45737</v>
      </c>
      <c r="I14" s="9">
        <v>40935</v>
      </c>
      <c r="J14" s="9">
        <v>65620</v>
      </c>
      <c r="K14" s="9">
        <v>115296</v>
      </c>
    </row>
    <row r="15" spans="1:12" x14ac:dyDescent="0.25">
      <c r="A15" s="23">
        <v>200010</v>
      </c>
      <c r="B15" s="9" t="s">
        <v>0</v>
      </c>
      <c r="C15" s="9" t="s">
        <v>0</v>
      </c>
      <c r="D15" s="9" t="s">
        <v>0</v>
      </c>
      <c r="E15" s="9">
        <v>659</v>
      </c>
      <c r="F15" s="9" t="s">
        <v>0</v>
      </c>
      <c r="G15" s="9">
        <v>1704</v>
      </c>
      <c r="H15" s="9">
        <v>1174</v>
      </c>
      <c r="I15" s="9">
        <v>4182</v>
      </c>
      <c r="J15" s="9">
        <v>7494</v>
      </c>
      <c r="K15" s="9">
        <v>11858</v>
      </c>
    </row>
    <row r="16" spans="1:12" x14ac:dyDescent="0.25">
      <c r="A16" s="23">
        <v>200020</v>
      </c>
      <c r="B16" s="9">
        <v>1399</v>
      </c>
      <c r="C16" s="9">
        <v>1271</v>
      </c>
      <c r="D16" s="9">
        <v>648</v>
      </c>
      <c r="E16" s="9">
        <v>552</v>
      </c>
      <c r="F16" s="9">
        <v>557</v>
      </c>
      <c r="G16" s="9">
        <v>4253</v>
      </c>
      <c r="H16" s="9">
        <v>3513</v>
      </c>
      <c r="I16" s="9">
        <v>12025</v>
      </c>
      <c r="J16" s="9">
        <v>23675</v>
      </c>
      <c r="K16" s="9">
        <v>37729</v>
      </c>
    </row>
    <row r="17" spans="1:11" x14ac:dyDescent="0.25">
      <c r="A17" s="23">
        <v>210000</v>
      </c>
      <c r="B17" s="9">
        <v>229</v>
      </c>
      <c r="C17" s="9">
        <v>190</v>
      </c>
      <c r="D17" s="9">
        <v>283</v>
      </c>
      <c r="E17" s="9">
        <v>268</v>
      </c>
      <c r="F17" s="9">
        <v>344</v>
      </c>
      <c r="G17" s="9">
        <v>1213</v>
      </c>
      <c r="H17" s="9">
        <v>1219</v>
      </c>
      <c r="I17" s="9">
        <v>751</v>
      </c>
      <c r="J17" s="9">
        <v>1272</v>
      </c>
      <c r="K17" s="9">
        <v>2583</v>
      </c>
    </row>
    <row r="18" spans="1:11" x14ac:dyDescent="0.25">
      <c r="A18" s="23">
        <v>230010</v>
      </c>
      <c r="B18" s="9">
        <v>237</v>
      </c>
      <c r="C18" s="9">
        <v>295</v>
      </c>
      <c r="D18" s="9">
        <v>464</v>
      </c>
      <c r="E18" s="9">
        <v>249</v>
      </c>
      <c r="F18" s="9">
        <v>316</v>
      </c>
      <c r="G18" s="9">
        <v>1597</v>
      </c>
      <c r="H18" s="9">
        <v>987</v>
      </c>
      <c r="I18" s="9">
        <v>1979</v>
      </c>
      <c r="J18" s="9">
        <v>3443</v>
      </c>
      <c r="K18" s="9">
        <v>2849</v>
      </c>
    </row>
    <row r="19" spans="1:11" x14ac:dyDescent="0.25">
      <c r="A19" s="23">
        <v>230021</v>
      </c>
      <c r="B19" s="9" t="s">
        <v>0</v>
      </c>
      <c r="C19" s="9" t="s">
        <v>0</v>
      </c>
      <c r="D19" s="7">
        <v>5194.4777299093676</v>
      </c>
      <c r="E19" s="7">
        <v>18820.817345601045</v>
      </c>
      <c r="F19" s="7">
        <v>20216.808937761132</v>
      </c>
      <c r="G19" s="7">
        <v>88713.992653466034</v>
      </c>
      <c r="H19" s="7">
        <v>126743.17041377476</v>
      </c>
      <c r="I19" s="9">
        <v>100105</v>
      </c>
      <c r="J19" s="9">
        <v>57640</v>
      </c>
      <c r="K19" s="9">
        <v>16310</v>
      </c>
    </row>
    <row r="20" spans="1:11" x14ac:dyDescent="0.25">
      <c r="A20" s="23">
        <v>230023</v>
      </c>
      <c r="B20" s="7">
        <v>2043.8740488450012</v>
      </c>
      <c r="C20" s="7">
        <v>2791.9410003312323</v>
      </c>
      <c r="D20" s="7">
        <v>4476.0427614130122</v>
      </c>
      <c r="E20" s="7">
        <v>6302.9385820668322</v>
      </c>
      <c r="F20" s="7">
        <v>9057.2526877931359</v>
      </c>
      <c r="G20" s="7">
        <v>32934.524201229033</v>
      </c>
      <c r="H20" s="7">
        <v>31064.429814580275</v>
      </c>
      <c r="I20" s="9">
        <v>28935</v>
      </c>
      <c r="J20" s="9">
        <v>37300</v>
      </c>
      <c r="K20" s="9">
        <v>23062</v>
      </c>
    </row>
    <row r="21" spans="1:11" x14ac:dyDescent="0.25">
      <c r="A21" s="23">
        <v>240000</v>
      </c>
      <c r="B21" s="9">
        <v>140</v>
      </c>
      <c r="C21" s="9">
        <v>496</v>
      </c>
      <c r="D21" s="9">
        <v>839</v>
      </c>
      <c r="E21" s="9">
        <v>786</v>
      </c>
      <c r="F21" s="9">
        <v>1306</v>
      </c>
      <c r="G21" s="9">
        <v>5807</v>
      </c>
      <c r="H21" s="9">
        <v>4717</v>
      </c>
      <c r="I21" s="9">
        <v>5117</v>
      </c>
      <c r="J21" s="9">
        <v>12210</v>
      </c>
      <c r="K21" s="9">
        <v>16399</v>
      </c>
    </row>
    <row r="22" spans="1:11" x14ac:dyDescent="0.25">
      <c r="A22" s="23">
        <v>280010</v>
      </c>
      <c r="B22" s="9" t="s">
        <v>0</v>
      </c>
      <c r="C22" s="9" t="s">
        <v>0</v>
      </c>
      <c r="D22" s="9" t="s">
        <v>0</v>
      </c>
      <c r="E22" s="9">
        <v>8</v>
      </c>
      <c r="F22" s="9" t="s">
        <v>0</v>
      </c>
      <c r="G22" s="9">
        <v>17</v>
      </c>
      <c r="H22" s="9" t="s">
        <v>0</v>
      </c>
      <c r="I22" s="9">
        <v>206</v>
      </c>
      <c r="J22" s="9" t="s">
        <v>0</v>
      </c>
      <c r="K22" s="9" t="s">
        <v>0</v>
      </c>
    </row>
    <row r="23" spans="1:11" x14ac:dyDescent="0.25">
      <c r="A23" s="23">
        <v>350011</v>
      </c>
      <c r="B23" s="9">
        <v>365111</v>
      </c>
      <c r="C23" s="9">
        <v>269510</v>
      </c>
      <c r="D23" s="9">
        <v>408293</v>
      </c>
      <c r="E23" s="9">
        <v>267835</v>
      </c>
      <c r="F23" s="9">
        <v>360272</v>
      </c>
      <c r="G23" s="9">
        <v>712464</v>
      </c>
      <c r="H23" s="9">
        <v>617926</v>
      </c>
      <c r="I23" s="9">
        <v>679998</v>
      </c>
      <c r="J23" s="9">
        <v>1256198</v>
      </c>
      <c r="K23" s="9">
        <v>1437953</v>
      </c>
    </row>
    <row r="24" spans="1:11" x14ac:dyDescent="0.25">
      <c r="A24" s="23">
        <v>350020</v>
      </c>
      <c r="B24" s="9" t="s">
        <v>0</v>
      </c>
      <c r="C24" s="9" t="s">
        <v>0</v>
      </c>
      <c r="D24" s="9" t="s">
        <v>0</v>
      </c>
      <c r="E24" s="9">
        <v>56</v>
      </c>
      <c r="F24" s="9">
        <v>88</v>
      </c>
      <c r="G24" s="9">
        <v>412</v>
      </c>
      <c r="H24" s="9">
        <v>559</v>
      </c>
      <c r="I24" s="9">
        <v>871</v>
      </c>
      <c r="J24" s="9">
        <v>1685</v>
      </c>
      <c r="K24" s="9">
        <v>2093</v>
      </c>
    </row>
    <row r="25" spans="1:11" x14ac:dyDescent="0.25">
      <c r="A25" s="23">
        <v>350030</v>
      </c>
      <c r="B25" s="9">
        <v>8851</v>
      </c>
      <c r="C25" s="9">
        <v>11817</v>
      </c>
      <c r="D25" s="9">
        <v>26947</v>
      </c>
      <c r="E25" s="9">
        <v>18072</v>
      </c>
      <c r="F25" s="9">
        <v>31580</v>
      </c>
      <c r="G25" s="9">
        <v>119608</v>
      </c>
      <c r="H25" s="9">
        <v>77665</v>
      </c>
      <c r="I25" s="9">
        <v>78705</v>
      </c>
      <c r="J25" s="9">
        <v>125194</v>
      </c>
      <c r="K25" s="9">
        <v>162914</v>
      </c>
    </row>
    <row r="26" spans="1:11" x14ac:dyDescent="0.25">
      <c r="A26" s="23">
        <v>383903</v>
      </c>
      <c r="B26" s="9">
        <v>10320</v>
      </c>
      <c r="C26" s="9">
        <v>21209</v>
      </c>
      <c r="D26" s="9">
        <v>27154</v>
      </c>
      <c r="E26" s="9">
        <v>29065</v>
      </c>
      <c r="F26" s="9">
        <v>39804</v>
      </c>
      <c r="G26" s="9">
        <v>180633</v>
      </c>
      <c r="H26" s="9">
        <v>186840</v>
      </c>
      <c r="I26" s="9">
        <v>144931</v>
      </c>
      <c r="J26" s="9">
        <v>293948</v>
      </c>
      <c r="K26" s="9">
        <v>553954</v>
      </c>
    </row>
    <row r="27" spans="1:11" x14ac:dyDescent="0.25">
      <c r="A27" s="23">
        <v>490032</v>
      </c>
      <c r="B27" s="9" t="s">
        <v>0</v>
      </c>
      <c r="C27" s="9" t="s">
        <v>0</v>
      </c>
      <c r="D27" s="9" t="s">
        <v>0</v>
      </c>
      <c r="E27" s="9" t="s">
        <v>0</v>
      </c>
      <c r="F27" s="9" t="s">
        <v>0</v>
      </c>
      <c r="G27" s="9" t="s">
        <v>0</v>
      </c>
      <c r="H27" s="9" t="s">
        <v>0</v>
      </c>
      <c r="I27" s="9" t="s">
        <v>0</v>
      </c>
      <c r="J27" s="9">
        <v>1048</v>
      </c>
      <c r="K27" s="9" t="s">
        <v>0</v>
      </c>
    </row>
    <row r="28" spans="1:11" x14ac:dyDescent="0.25">
      <c r="A28" s="23">
        <v>510001</v>
      </c>
      <c r="B28" s="9">
        <v>9912</v>
      </c>
      <c r="C28" s="9">
        <v>8544</v>
      </c>
      <c r="D28" s="9">
        <v>11014</v>
      </c>
      <c r="E28" s="9">
        <v>12030</v>
      </c>
      <c r="F28" s="9">
        <v>13853</v>
      </c>
      <c r="G28" s="9">
        <v>56818</v>
      </c>
      <c r="H28" s="9">
        <v>19302</v>
      </c>
      <c r="I28" s="9">
        <v>14334</v>
      </c>
      <c r="J28" s="9">
        <v>51175</v>
      </c>
      <c r="K28" s="9">
        <v>102409</v>
      </c>
    </row>
    <row r="29" spans="1:11" x14ac:dyDescent="0.25">
      <c r="A29" s="23">
        <v>630000</v>
      </c>
      <c r="B29" s="9" t="s">
        <v>0</v>
      </c>
      <c r="C29" s="9" t="s">
        <v>0</v>
      </c>
      <c r="D29" s="9" t="s">
        <v>0</v>
      </c>
      <c r="E29" s="9" t="s">
        <v>0</v>
      </c>
      <c r="F29" s="9" t="s">
        <v>0</v>
      </c>
      <c r="G29" s="9">
        <v>51</v>
      </c>
      <c r="H29" s="9">
        <v>92</v>
      </c>
      <c r="I29" s="9">
        <v>74</v>
      </c>
      <c r="J29" s="9">
        <v>105</v>
      </c>
      <c r="K29" s="9">
        <v>224</v>
      </c>
    </row>
    <row r="30" spans="1:11" x14ac:dyDescent="0.25">
      <c r="A30" s="17" t="s">
        <v>29</v>
      </c>
      <c r="B30" s="9">
        <v>6</v>
      </c>
      <c r="C30" s="9" t="s">
        <v>0</v>
      </c>
      <c r="D30" s="9">
        <v>38</v>
      </c>
      <c r="E30" s="9" t="s">
        <v>0</v>
      </c>
      <c r="F30" s="9">
        <v>23</v>
      </c>
      <c r="G30" s="9">
        <v>33</v>
      </c>
      <c r="H30" s="9" t="s">
        <v>0</v>
      </c>
      <c r="I30" s="9" t="s">
        <v>0</v>
      </c>
      <c r="J30" s="9" t="s">
        <v>0</v>
      </c>
      <c r="K30" s="9" t="s">
        <v>0</v>
      </c>
    </row>
    <row r="32" spans="1:11" x14ac:dyDescent="0.25">
      <c r="A32" t="s">
        <v>13</v>
      </c>
      <c r="B32" s="11">
        <f t="shared" ref="B32:K32" si="0">SUM(B4:B30)</f>
        <v>425956.87404884503</v>
      </c>
      <c r="C32" s="11">
        <f t="shared" si="0"/>
        <v>358470.94100033125</v>
      </c>
      <c r="D32" s="11">
        <f t="shared" si="0"/>
        <v>532062.52049132239</v>
      </c>
      <c r="E32" s="11">
        <f t="shared" si="0"/>
        <v>399542.75592766784</v>
      </c>
      <c r="F32" s="11">
        <f t="shared" si="0"/>
        <v>533452.06162555423</v>
      </c>
      <c r="G32" s="11">
        <f t="shared" si="0"/>
        <v>1414590.516854695</v>
      </c>
      <c r="H32" s="11">
        <f t="shared" si="0"/>
        <v>1239900.600228355</v>
      </c>
      <c r="I32" s="11">
        <f t="shared" si="0"/>
        <v>1240473</v>
      </c>
      <c r="J32" s="11">
        <f t="shared" si="0"/>
        <v>2177942</v>
      </c>
      <c r="K32" s="11">
        <f t="shared" si="0"/>
        <v>2694011</v>
      </c>
    </row>
    <row r="33" spans="1:12" ht="15" customHeight="1" x14ac:dyDescent="0.25"/>
    <row r="34" spans="1:12" ht="15" customHeight="1" x14ac:dyDescent="0.25">
      <c r="A34" s="1" t="s">
        <v>10</v>
      </c>
      <c r="B34" s="27" t="s">
        <v>15</v>
      </c>
      <c r="C34" s="28"/>
      <c r="D34" s="28"/>
      <c r="E34" s="28"/>
      <c r="F34" s="28"/>
      <c r="G34" s="28"/>
      <c r="H34" s="28"/>
      <c r="I34" s="28"/>
      <c r="J34" s="28"/>
      <c r="K34" s="29"/>
      <c r="L34" s="22"/>
    </row>
    <row r="35" spans="1:12" x14ac:dyDescent="0.25">
      <c r="B35" s="30"/>
      <c r="C35" s="31"/>
      <c r="D35" s="31"/>
      <c r="E35" s="31"/>
      <c r="F35" s="31"/>
      <c r="G35" s="31"/>
      <c r="H35" s="31"/>
      <c r="I35" s="31"/>
      <c r="J35" s="31"/>
      <c r="K35" s="32"/>
      <c r="L35" s="22"/>
    </row>
    <row r="36" spans="1:12" ht="15" customHeight="1" x14ac:dyDescent="0.25">
      <c r="B36" s="30"/>
      <c r="C36" s="31"/>
      <c r="D36" s="31"/>
      <c r="E36" s="31"/>
      <c r="F36" s="31"/>
      <c r="G36" s="31"/>
      <c r="H36" s="31"/>
      <c r="I36" s="31"/>
      <c r="J36" s="31"/>
      <c r="K36" s="32"/>
      <c r="L36" s="22"/>
    </row>
    <row r="37" spans="1:12" x14ac:dyDescent="0.25">
      <c r="B37" s="33"/>
      <c r="C37" s="34"/>
      <c r="D37" s="34"/>
      <c r="E37" s="34"/>
      <c r="F37" s="34"/>
      <c r="G37" s="34"/>
      <c r="H37" s="34"/>
      <c r="I37" s="34"/>
      <c r="J37" s="34"/>
      <c r="K37" s="35"/>
      <c r="L37" s="22"/>
    </row>
    <row r="38" spans="1:12" x14ac:dyDescent="0.25">
      <c r="B38" s="22"/>
      <c r="C38" s="22"/>
      <c r="D38" s="22"/>
      <c r="E38" s="22"/>
      <c r="F38" s="22"/>
      <c r="G38" s="22"/>
      <c r="H38" s="22"/>
      <c r="I38" s="22"/>
      <c r="J38" s="22"/>
      <c r="K38" s="22"/>
      <c r="L38" s="22"/>
    </row>
  </sheetData>
  <mergeCells count="2">
    <mergeCell ref="B34:K37"/>
    <mergeCell ref="A1:K1"/>
  </mergeCells>
  <pageMargins left="0.7" right="0.7" top="0.75" bottom="0.75" header="0.3" footer="0.3"/>
  <pageSetup paperSize="9" scale="7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workbookViewId="0">
      <selection activeCell="A2" sqref="A2"/>
    </sheetView>
  </sheetViews>
  <sheetFormatPr defaultRowHeight="15" x14ac:dyDescent="0.25"/>
  <cols>
    <col min="1" max="1" width="35.85546875" bestFit="1" customWidth="1"/>
  </cols>
  <sheetData>
    <row r="1" spans="1:11" ht="30.75" customHeight="1" x14ac:dyDescent="0.25">
      <c r="A1" s="25" t="s">
        <v>16</v>
      </c>
      <c r="B1" s="25"/>
      <c r="C1" s="25"/>
      <c r="D1" s="25"/>
      <c r="E1" s="25"/>
      <c r="F1" s="25"/>
      <c r="G1" s="25"/>
      <c r="H1" s="25"/>
      <c r="I1" s="25"/>
      <c r="J1" s="25"/>
      <c r="K1" s="25"/>
    </row>
    <row r="2" spans="1:11" x14ac:dyDescent="0.25">
      <c r="A2" s="10"/>
      <c r="B2" s="10"/>
      <c r="C2" s="10"/>
      <c r="D2" s="10"/>
    </row>
    <row r="3" spans="1:11" x14ac:dyDescent="0.25">
      <c r="A3" s="42" t="s">
        <v>20</v>
      </c>
      <c r="B3" s="42"/>
      <c r="C3" s="42"/>
      <c r="D3" s="42"/>
      <c r="E3" s="42"/>
      <c r="F3" s="42"/>
      <c r="G3" s="42"/>
      <c r="H3" s="42"/>
      <c r="I3" s="42"/>
      <c r="J3" s="42"/>
      <c r="K3" s="42"/>
    </row>
    <row r="4" spans="1:11" x14ac:dyDescent="0.25">
      <c r="A4" s="12" t="s">
        <v>19</v>
      </c>
      <c r="B4" s="13">
        <v>2014</v>
      </c>
      <c r="C4" s="13">
        <v>2015</v>
      </c>
      <c r="D4" s="13">
        <v>2016</v>
      </c>
      <c r="E4" s="13">
        <v>2017</v>
      </c>
      <c r="F4" s="13">
        <v>2018</v>
      </c>
      <c r="G4" s="13">
        <v>2019</v>
      </c>
      <c r="H4" s="13">
        <v>2020</v>
      </c>
      <c r="I4" s="13">
        <v>2021</v>
      </c>
      <c r="J4" s="13">
        <v>2022</v>
      </c>
      <c r="K4" s="13">
        <v>2023</v>
      </c>
    </row>
    <row r="5" spans="1:11" x14ac:dyDescent="0.25">
      <c r="A5" s="14" t="s">
        <v>17</v>
      </c>
      <c r="B5" s="21" t="s">
        <v>0</v>
      </c>
      <c r="C5" s="21" t="s">
        <v>0</v>
      </c>
      <c r="D5" s="21" t="s">
        <v>0</v>
      </c>
      <c r="E5" s="21" t="s">
        <v>0</v>
      </c>
      <c r="F5" s="21" t="s">
        <v>0</v>
      </c>
      <c r="G5" s="14">
        <v>6614000</v>
      </c>
      <c r="H5" s="14">
        <v>6719500</v>
      </c>
      <c r="I5" s="15">
        <v>5475500</v>
      </c>
      <c r="J5" s="15">
        <v>4460500</v>
      </c>
      <c r="K5" s="15">
        <v>4860000</v>
      </c>
    </row>
    <row r="6" spans="1:11" x14ac:dyDescent="0.25">
      <c r="A6" s="14" t="s">
        <v>18</v>
      </c>
      <c r="B6" s="21" t="s">
        <v>0</v>
      </c>
      <c r="C6" s="21" t="s">
        <v>0</v>
      </c>
      <c r="D6" s="21" t="s">
        <v>0</v>
      </c>
      <c r="E6" s="21" t="s">
        <v>0</v>
      </c>
      <c r="F6" s="21" t="s">
        <v>0</v>
      </c>
      <c r="G6" s="14">
        <v>131500</v>
      </c>
      <c r="H6" s="14">
        <v>126000</v>
      </c>
      <c r="I6" s="15">
        <v>98000</v>
      </c>
      <c r="J6" s="15">
        <v>96000</v>
      </c>
      <c r="K6" s="15">
        <v>148000</v>
      </c>
    </row>
    <row r="7" spans="1:11" x14ac:dyDescent="0.25">
      <c r="B7" s="14"/>
      <c r="C7" s="14"/>
      <c r="D7" s="14"/>
      <c r="E7" s="14"/>
      <c r="F7" s="14"/>
      <c r="G7" s="14"/>
      <c r="H7" s="14"/>
      <c r="I7" s="14"/>
      <c r="J7" s="14"/>
      <c r="K7" s="14"/>
    </row>
    <row r="8" spans="1:11" x14ac:dyDescent="0.25">
      <c r="A8" s="14" t="s">
        <v>23</v>
      </c>
      <c r="B8" s="14">
        <v>8144500</v>
      </c>
      <c r="C8" s="14">
        <v>9385500</v>
      </c>
      <c r="D8" s="14">
        <v>12616709</v>
      </c>
      <c r="E8" s="14">
        <v>12421000</v>
      </c>
      <c r="F8" s="14">
        <v>12267500</v>
      </c>
      <c r="G8" s="14">
        <v>6745500</v>
      </c>
      <c r="H8" s="14">
        <v>6845500</v>
      </c>
      <c r="I8" s="15">
        <v>5573500</v>
      </c>
      <c r="J8" s="15">
        <v>4556500</v>
      </c>
      <c r="K8" s="15">
        <v>5008000</v>
      </c>
    </row>
    <row r="9" spans="1:11" x14ac:dyDescent="0.25">
      <c r="A9" s="14"/>
      <c r="B9" s="15"/>
      <c r="C9" s="15"/>
      <c r="D9" s="15"/>
    </row>
    <row r="11" spans="1:11" ht="30" customHeight="1" x14ac:dyDescent="0.25">
      <c r="A11" s="43" t="s">
        <v>21</v>
      </c>
      <c r="B11" s="43"/>
      <c r="C11" s="43"/>
      <c r="D11" s="43"/>
      <c r="E11" s="43"/>
      <c r="F11" s="43"/>
      <c r="G11" s="43"/>
      <c r="H11" s="43"/>
      <c r="I11" s="43"/>
      <c r="J11" s="43"/>
      <c r="K11" s="43"/>
    </row>
    <row r="12" spans="1:11" x14ac:dyDescent="0.25">
      <c r="A12" s="16"/>
      <c r="B12" s="16">
        <v>2014</v>
      </c>
      <c r="C12" s="16">
        <v>2015</v>
      </c>
      <c r="D12" s="16">
        <v>2016</v>
      </c>
      <c r="E12" s="16">
        <v>2017</v>
      </c>
      <c r="F12" s="16">
        <v>2018</v>
      </c>
      <c r="G12" s="16">
        <v>2019</v>
      </c>
      <c r="H12" s="16">
        <v>2020</v>
      </c>
      <c r="I12" s="16">
        <v>2021</v>
      </c>
      <c r="J12" s="16">
        <v>2022</v>
      </c>
      <c r="K12" s="16">
        <v>2023</v>
      </c>
    </row>
    <row r="13" spans="1:11" x14ac:dyDescent="0.25">
      <c r="A13" t="s">
        <v>22</v>
      </c>
      <c r="B13">
        <f>Kvotekøbsbehov!B32</f>
        <v>7518681</v>
      </c>
      <c r="C13">
        <f>Kvotekøbsbehov!C32</f>
        <v>6320694</v>
      </c>
      <c r="D13">
        <f>Kvotekøbsbehov!D32</f>
        <v>8490394</v>
      </c>
      <c r="E13">
        <f>Kvotekøbsbehov!E32</f>
        <v>6997899</v>
      </c>
      <c r="F13">
        <f>Kvotekøbsbehov!F32</f>
        <v>7440805</v>
      </c>
      <c r="G13">
        <f>Kvotekøbsbehov!G32</f>
        <v>5124417</v>
      </c>
      <c r="H13">
        <f>Kvotekøbsbehov!H32</f>
        <v>4255179</v>
      </c>
      <c r="I13">
        <f>Kvotekøbsbehov!I32</f>
        <v>6692764</v>
      </c>
      <c r="J13">
        <f>Kvotekøbsbehov!J32</f>
        <v>6455273</v>
      </c>
      <c r="K13">
        <f>Kvotekøbsbehov!K32</f>
        <v>3906210</v>
      </c>
    </row>
    <row r="16" spans="1:11" ht="37.5" customHeight="1" x14ac:dyDescent="0.25">
      <c r="A16" s="44" t="s">
        <v>28</v>
      </c>
      <c r="B16" s="44"/>
      <c r="C16" s="44"/>
      <c r="D16" s="44"/>
      <c r="E16" s="44"/>
      <c r="F16" s="44"/>
      <c r="G16" s="44"/>
      <c r="H16" s="44"/>
      <c r="I16" s="44"/>
      <c r="J16" s="44"/>
      <c r="K16" s="44"/>
    </row>
    <row r="17" spans="1:11" x14ac:dyDescent="0.25">
      <c r="A17" s="16"/>
      <c r="B17" s="16">
        <v>2014</v>
      </c>
      <c r="C17" s="16">
        <v>2015</v>
      </c>
      <c r="D17" s="16">
        <v>2016</v>
      </c>
      <c r="E17" s="16">
        <v>2017</v>
      </c>
      <c r="F17" s="16">
        <v>2018</v>
      </c>
      <c r="G17" s="16">
        <v>2019</v>
      </c>
      <c r="H17" s="16">
        <v>2020</v>
      </c>
      <c r="I17" s="16">
        <v>2021</v>
      </c>
      <c r="J17" s="16">
        <v>2022</v>
      </c>
      <c r="K17" s="16">
        <v>2023</v>
      </c>
    </row>
    <row r="18" spans="1:11" x14ac:dyDescent="0.25">
      <c r="A18" t="s">
        <v>4</v>
      </c>
      <c r="B18" s="7">
        <f t="shared" ref="B18:H18" si="0">B8-B13</f>
        <v>625819</v>
      </c>
      <c r="C18" s="7">
        <f t="shared" si="0"/>
        <v>3064806</v>
      </c>
      <c r="D18" s="7">
        <f t="shared" si="0"/>
        <v>4126315</v>
      </c>
      <c r="E18" s="7">
        <f t="shared" si="0"/>
        <v>5423101</v>
      </c>
      <c r="F18" s="7">
        <f t="shared" si="0"/>
        <v>4826695</v>
      </c>
      <c r="G18" s="7">
        <f t="shared" si="0"/>
        <v>1621083</v>
      </c>
      <c r="H18" s="7">
        <f t="shared" si="0"/>
        <v>2590321</v>
      </c>
      <c r="I18" s="7">
        <f>I8-I13</f>
        <v>-1119264</v>
      </c>
      <c r="J18" s="7">
        <f>J8-J13</f>
        <v>-1898773</v>
      </c>
      <c r="K18" s="7">
        <f>K8-K13</f>
        <v>1101790</v>
      </c>
    </row>
    <row r="21" spans="1:11" ht="15" customHeight="1" x14ac:dyDescent="0.25">
      <c r="A21" s="1" t="s">
        <v>10</v>
      </c>
      <c r="B21" s="36" t="s">
        <v>30</v>
      </c>
      <c r="C21" s="37"/>
      <c r="D21" s="37"/>
      <c r="E21" s="37"/>
      <c r="F21" s="37"/>
      <c r="G21" s="37"/>
      <c r="H21" s="37"/>
      <c r="I21" s="37"/>
      <c r="J21" s="37"/>
      <c r="K21" s="38"/>
    </row>
    <row r="22" spans="1:11" x14ac:dyDescent="0.25">
      <c r="B22" s="39"/>
      <c r="C22" s="40"/>
      <c r="D22" s="40"/>
      <c r="E22" s="40"/>
      <c r="F22" s="40"/>
      <c r="G22" s="40"/>
      <c r="H22" s="40"/>
      <c r="I22" s="40"/>
      <c r="J22" s="40"/>
      <c r="K22" s="41"/>
    </row>
  </sheetData>
  <mergeCells count="5">
    <mergeCell ref="B21:K22"/>
    <mergeCell ref="A1:K1"/>
    <mergeCell ref="A3:K3"/>
    <mergeCell ref="A11:K11"/>
    <mergeCell ref="A16:K16"/>
  </mergeCells>
  <pageMargins left="0.7" right="0.7" top="0.75" bottom="0.75" header="0.3" footer="0.3"/>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
  <sheetViews>
    <sheetView workbookViewId="0">
      <selection activeCell="A2" sqref="A2"/>
    </sheetView>
  </sheetViews>
  <sheetFormatPr defaultRowHeight="15" x14ac:dyDescent="0.25"/>
  <cols>
    <col min="1" max="1" width="14.5703125" customWidth="1"/>
  </cols>
  <sheetData>
    <row r="1" spans="1:11" ht="16.5" customHeight="1" x14ac:dyDescent="0.25">
      <c r="A1" s="25" t="s">
        <v>24</v>
      </c>
      <c r="B1" s="25"/>
      <c r="C1" s="25"/>
      <c r="D1" s="25"/>
      <c r="E1" s="25"/>
      <c r="F1" s="25"/>
      <c r="G1" s="25"/>
      <c r="H1" s="25"/>
      <c r="I1" s="25"/>
      <c r="J1" s="25"/>
      <c r="K1" s="25"/>
    </row>
    <row r="3" spans="1:11" ht="59.25" customHeight="1" x14ac:dyDescent="0.25">
      <c r="A3" s="44" t="s">
        <v>26</v>
      </c>
      <c r="B3" s="44"/>
      <c r="C3" s="44"/>
      <c r="D3" s="44"/>
      <c r="E3" s="44"/>
      <c r="F3" s="44"/>
      <c r="G3" s="44"/>
      <c r="H3" s="44"/>
      <c r="I3" s="44"/>
      <c r="J3" s="44"/>
      <c r="K3" s="44"/>
    </row>
    <row r="4" spans="1:11" x14ac:dyDescent="0.25">
      <c r="A4" s="16"/>
      <c r="B4" s="16">
        <v>2014</v>
      </c>
      <c r="C4" s="16">
        <v>2015</v>
      </c>
      <c r="D4" s="16">
        <v>2016</v>
      </c>
      <c r="E4" s="16">
        <v>2017</v>
      </c>
      <c r="F4" s="16">
        <v>2018</v>
      </c>
      <c r="G4" s="16">
        <v>2019</v>
      </c>
      <c r="H4" s="16">
        <v>2020</v>
      </c>
      <c r="I4" s="16">
        <v>2021</v>
      </c>
      <c r="J4" s="16">
        <v>2022</v>
      </c>
      <c r="K4" s="16">
        <v>2023</v>
      </c>
    </row>
    <row r="5" spans="1:11" x14ac:dyDescent="0.25">
      <c r="A5" t="s">
        <v>25</v>
      </c>
      <c r="B5" s="7">
        <f>1000*'CO2-emissionsskat'!B32/Kvotekøbsbehov!B32</f>
        <v>56.653138236459966</v>
      </c>
      <c r="C5" s="7">
        <f>1000*'CO2-emissionsskat'!C32/Kvotekøbsbehov!C32</f>
        <v>56.713857845409258</v>
      </c>
      <c r="D5" s="7">
        <f>1000*'CO2-emissionsskat'!D32/Kvotekøbsbehov!D32</f>
        <v>62.666411063058135</v>
      </c>
      <c r="E5" s="7">
        <f>1000*'CO2-emissionsskat'!E32/Kvotekøbsbehov!E32</f>
        <v>57.094673119413109</v>
      </c>
      <c r="F5" s="7">
        <f>1000*'CO2-emissionsskat'!F32/Kvotekøbsbehov!F32</f>
        <v>71.692788834750303</v>
      </c>
      <c r="G5" s="7">
        <f>1000*'CO2-emissionsskat'!G32/Kvotekøbsbehov!G32</f>
        <v>276.04906408957254</v>
      </c>
      <c r="H5" s="7">
        <f>1000*'CO2-emissionsskat'!H32/Kvotekøbsbehov!H32</f>
        <v>291.38623785940729</v>
      </c>
      <c r="I5" s="7">
        <f>1000*'CO2-emissionsskat'!I32/Kvotekøbsbehov!I32</f>
        <v>185.34539690925902</v>
      </c>
      <c r="J5" s="7">
        <f>1000*'CO2-emissionsskat'!J32/Kvotekøbsbehov!J32</f>
        <v>337.38960381691061</v>
      </c>
      <c r="K5" s="7">
        <f>1000*'CO2-emissionsskat'!K32/Kvotekøbsbehov!K32</f>
        <v>689.67387826051333</v>
      </c>
    </row>
    <row r="8" spans="1:11" ht="62.25" customHeight="1" x14ac:dyDescent="0.25">
      <c r="A8" s="44" t="s">
        <v>27</v>
      </c>
      <c r="B8" s="44"/>
      <c r="C8" s="44"/>
      <c r="D8" s="44"/>
      <c r="E8" s="44"/>
      <c r="F8" s="44"/>
      <c r="G8" s="44"/>
      <c r="H8" s="44"/>
      <c r="I8" s="44"/>
      <c r="J8" s="44"/>
      <c r="K8" s="44"/>
    </row>
    <row r="9" spans="1:11" x14ac:dyDescent="0.25">
      <c r="A9" s="16"/>
      <c r="B9" s="16">
        <v>2014</v>
      </c>
      <c r="C9" s="16">
        <v>2015</v>
      </c>
      <c r="D9" s="16">
        <v>2016</v>
      </c>
      <c r="E9" s="16">
        <v>2017</v>
      </c>
      <c r="F9" s="16">
        <v>2018</v>
      </c>
      <c r="G9" s="16">
        <v>2019</v>
      </c>
      <c r="H9" s="16">
        <v>2020</v>
      </c>
      <c r="I9" s="16">
        <v>2021</v>
      </c>
      <c r="J9" s="16">
        <v>2022</v>
      </c>
      <c r="K9" s="16">
        <v>2023</v>
      </c>
    </row>
    <row r="10" spans="1:11" x14ac:dyDescent="0.25">
      <c r="A10" t="s">
        <v>25</v>
      </c>
      <c r="B10" s="7">
        <f>1000*'CO2-emissionsskat'!B32/Kvotesalg!B8</f>
        <v>52.29994156164836</v>
      </c>
      <c r="C10" s="7">
        <f>1000*'CO2-emissionsskat'!C32/Kvotesalg!C8</f>
        <v>38.194122955658329</v>
      </c>
      <c r="D10" s="7">
        <f>1000*'CO2-emissionsskat'!D32/Kvotesalg!D8</f>
        <v>42.171260389006548</v>
      </c>
      <c r="E10" s="7">
        <f>1000*'CO2-emissionsskat'!E32/Kvotesalg!E8</f>
        <v>32.166714107372023</v>
      </c>
      <c r="F10" s="7">
        <f>1000*'CO2-emissionsskat'!F32/Kvotesalg!F8</f>
        <v>43.484985663383263</v>
      </c>
      <c r="G10" s="7">
        <f>1000*'CO2-emissionsskat'!G32/Kvotesalg!G8</f>
        <v>209.70877130749315</v>
      </c>
      <c r="H10" s="7">
        <f>1000*'CO2-emissionsskat'!H32/Kvotesalg!H8</f>
        <v>181.12637502422831</v>
      </c>
      <c r="I10" s="7">
        <f>1000*'CO2-emissionsskat'!I32/Kvotesalg!I8</f>
        <v>222.56625100924015</v>
      </c>
      <c r="J10" s="7">
        <f>1000*'CO2-emissionsskat'!J32/Kvotesalg!J8</f>
        <v>477.98573466476461</v>
      </c>
      <c r="K10" s="7">
        <f>1000*'CO2-emissionsskat'!K32/Kvotesalg!K8</f>
        <v>537.94149361022369</v>
      </c>
    </row>
  </sheetData>
  <mergeCells count="3">
    <mergeCell ref="A1:K1"/>
    <mergeCell ref="A3:K3"/>
    <mergeCell ref="A8:K8"/>
  </mergeCells>
  <pageMargins left="0.7" right="0.7" top="0.75" bottom="0.75"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6</vt:i4>
      </vt:variant>
    </vt:vector>
  </HeadingPairs>
  <TitlesOfParts>
    <vt:vector size="6" baseType="lpstr">
      <vt:lpstr>Tildelte kvoter</vt:lpstr>
      <vt:lpstr>Verificerede emissioner</vt:lpstr>
      <vt:lpstr>Kvotekøbsbehov</vt:lpstr>
      <vt:lpstr>CO2-emissionsskat</vt:lpstr>
      <vt:lpstr>Kvotesalg</vt:lpstr>
      <vt:lpstr>Kvotepris</vt:lpstr>
    </vt:vector>
  </TitlesOfParts>
  <Company>Danmarks Statistik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Ingeborg Vind</dc:creator>
  <cp:lastModifiedBy>Michael Berg Rasmussen</cp:lastModifiedBy>
  <cp:lastPrinted>2024-08-01T14:45:25Z</cp:lastPrinted>
  <dcterms:created xsi:type="dcterms:W3CDTF">2022-06-17T09:56:14Z</dcterms:created>
  <dcterms:modified xsi:type="dcterms:W3CDTF">2024-08-06T10:04:59Z</dcterms:modified>
</cp:coreProperties>
</file>