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24226"/>
  <mc:AlternateContent xmlns:mc="http://schemas.openxmlformats.org/markup-compatibility/2006">
    <mc:Choice Requires="x15">
      <x15ac:absPath xmlns:x15ac="http://schemas.microsoft.com/office/spreadsheetml/2010/11/ac" url="G:\k14regn\Skemaer\2023\"/>
    </mc:Choice>
  </mc:AlternateContent>
  <bookViews>
    <workbookView xWindow="135" yWindow="225" windowWidth="14535" windowHeight="9975"/>
  </bookViews>
  <sheets>
    <sheet name="Start - Guide" sheetId="9" r:id="rId1"/>
    <sheet name="Regnskabsstatistik" sheetId="7" r:id="rId2"/>
    <sheet name="REGN Information" sheetId="11" r:id="rId3"/>
    <sheet name="XBRL" sheetId="8" r:id="rId4"/>
    <sheet name="XBRL upload" sheetId="12" r:id="rId5"/>
    <sheet name="FAQ" sheetId="13" r:id="rId6"/>
  </sheets>
  <definedNames>
    <definedName name="_xlnm._FilterDatabase" localSheetId="1" hidden="1">Regnskabsstatistik!$A$1:$F$146</definedName>
    <definedName name="CVRnummer">#REF!</definedName>
    <definedName name="form_lang">Regnskabsstatistik!$E$1</definedName>
    <definedName name="kamEpost">#REF!</definedName>
    <definedName name="kamNavn">#REF!</definedName>
    <definedName name="kamTelefon">#REF!</definedName>
    <definedName name="Titel" localSheetId="4">'XBRL upload'!$A$1</definedName>
    <definedName name="_xlnm.Print_Titles" localSheetId="1">Regnskabsstatistik!$A:$B,Regnskabsstatistik!$1:$3</definedName>
  </definedNames>
  <calcPr calcId="162913"/>
  <webPublishing vml="1" allowPng="1" targetScreenSize="1024x768" codePage="1252"/>
</workbook>
</file>

<file path=xl/calcChain.xml><?xml version="1.0" encoding="utf-8"?>
<calcChain xmlns="http://schemas.openxmlformats.org/spreadsheetml/2006/main">
  <c r="B132" i="12" l="1"/>
  <c r="J114" i="8" l="1"/>
  <c r="P114" i="8" s="1"/>
  <c r="B27" i="7" l="1"/>
  <c r="B18" i="9"/>
  <c r="B63" i="7" l="1"/>
  <c r="B11" i="7"/>
  <c r="B47" i="12" l="1"/>
  <c r="B27" i="12"/>
  <c r="B24" i="12"/>
  <c r="B98" i="7"/>
  <c r="K111" i="8" l="1"/>
  <c r="K93" i="8"/>
  <c r="K5" i="8"/>
  <c r="B16" i="13" l="1"/>
  <c r="B15" i="13"/>
  <c r="B14" i="13"/>
  <c r="B4" i="13"/>
  <c r="B12" i="13"/>
  <c r="B2" i="13"/>
  <c r="B11" i="13"/>
  <c r="B10" i="13"/>
  <c r="B8" i="13"/>
  <c r="B7" i="13"/>
  <c r="B6" i="13"/>
  <c r="B3" i="13"/>
  <c r="A1" i="13"/>
  <c r="B49" i="11" l="1"/>
  <c r="B47" i="11"/>
  <c r="B45" i="11"/>
  <c r="B6" i="9" l="1"/>
  <c r="B10" i="9"/>
  <c r="B15" i="9"/>
  <c r="B3" i="9"/>
  <c r="B13" i="9"/>
  <c r="B14" i="9"/>
  <c r="B16" i="9"/>
  <c r="B17" i="9"/>
  <c r="B12" i="9"/>
  <c r="B180" i="12" l="1"/>
  <c r="B179" i="12"/>
  <c r="B141" i="12"/>
  <c r="B140" i="12"/>
  <c r="B139" i="12"/>
  <c r="B101" i="12"/>
  <c r="B100" i="12"/>
  <c r="B69" i="12"/>
  <c r="B70" i="12"/>
  <c r="B71" i="12"/>
  <c r="B68" i="12"/>
  <c r="B23" i="12"/>
  <c r="B4" i="12"/>
  <c r="B5" i="12"/>
  <c r="B7" i="12"/>
  <c r="B8" i="12"/>
  <c r="B11" i="12"/>
  <c r="B12" i="12"/>
  <c r="B14" i="12"/>
  <c r="B2" i="12"/>
  <c r="A1" i="12"/>
  <c r="B110" i="11"/>
  <c r="B43" i="11" l="1"/>
  <c r="B39" i="11"/>
  <c r="B37" i="11"/>
  <c r="B35" i="11"/>
  <c r="B33" i="11"/>
  <c r="B31" i="11"/>
  <c r="B29" i="11"/>
  <c r="B27" i="11"/>
  <c r="B25" i="11"/>
  <c r="B23" i="11"/>
  <c r="B21" i="11"/>
  <c r="B19" i="11"/>
  <c r="B17" i="11"/>
  <c r="B15" i="11"/>
  <c r="B13" i="11"/>
  <c r="B11" i="11"/>
  <c r="B7" i="11"/>
  <c r="B9" i="11"/>
  <c r="B3" i="11" l="1"/>
  <c r="B110" i="7" l="1"/>
  <c r="B113" i="11" l="1"/>
  <c r="A108" i="11"/>
  <c r="A79" i="11"/>
  <c r="A74" i="11"/>
  <c r="A68" i="11"/>
  <c r="A62" i="11"/>
  <c r="A56" i="11"/>
  <c r="A53" i="11"/>
  <c r="A51" i="11"/>
  <c r="A41" i="11"/>
  <c r="A4" i="11"/>
  <c r="B65" i="11"/>
  <c r="B69" i="11"/>
  <c r="B71" i="11"/>
  <c r="B75" i="11"/>
  <c r="B77" i="11"/>
  <c r="B81" i="11"/>
  <c r="B83" i="11"/>
  <c r="B85" i="11"/>
  <c r="B86" i="11"/>
  <c r="B87" i="11"/>
  <c r="B88" i="11"/>
  <c r="B89" i="11"/>
  <c r="B90" i="11"/>
  <c r="B91" i="11"/>
  <c r="B92" i="11"/>
  <c r="B93" i="11"/>
  <c r="B94" i="11"/>
  <c r="B95" i="11"/>
  <c r="B96" i="11"/>
  <c r="B97" i="11"/>
  <c r="B98" i="11"/>
  <c r="B99" i="11"/>
  <c r="B100" i="11"/>
  <c r="B101" i="11"/>
  <c r="B102" i="11"/>
  <c r="B104" i="11"/>
  <c r="B106" i="11"/>
  <c r="B111"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38" i="11"/>
  <c r="B139" i="11"/>
  <c r="B140" i="11"/>
  <c r="B141" i="11"/>
  <c r="B142" i="11"/>
  <c r="B144" i="11"/>
  <c r="B32" i="11"/>
  <c r="B34" i="11"/>
  <c r="B36" i="11"/>
  <c r="B38" i="11"/>
  <c r="B40" i="11"/>
  <c r="B42" i="11"/>
  <c r="B44" i="11"/>
  <c r="B46" i="11"/>
  <c r="B48" i="11"/>
  <c r="B50" i="11"/>
  <c r="B52" i="11"/>
  <c r="B54" i="11"/>
  <c r="B57" i="11"/>
  <c r="B59" i="11"/>
  <c r="B22" i="11"/>
  <c r="B24" i="11"/>
  <c r="B26" i="11"/>
  <c r="B28" i="11"/>
  <c r="B30" i="11"/>
  <c r="B20" i="11"/>
  <c r="B18" i="11"/>
  <c r="B16" i="11"/>
  <c r="B14" i="11"/>
  <c r="B12" i="11"/>
  <c r="B10" i="11"/>
  <c r="B5" i="11"/>
  <c r="B6" i="11"/>
  <c r="B8" i="11"/>
  <c r="A2" i="11"/>
  <c r="A1" i="11"/>
  <c r="B2" i="7"/>
  <c r="B53" i="7" l="1"/>
  <c r="B13" i="7"/>
  <c r="B71" i="7"/>
  <c r="B5" i="9" l="1"/>
  <c r="B7" i="9"/>
  <c r="B8" i="9"/>
  <c r="B9" i="9"/>
  <c r="F99" i="8"/>
  <c r="B2" i="9"/>
  <c r="B3" i="7"/>
  <c r="A1" i="7"/>
  <c r="A1" i="9"/>
  <c r="G114" i="8" l="1"/>
  <c r="H114" i="8" s="1"/>
  <c r="K114" i="8"/>
  <c r="K85" i="8"/>
  <c r="K12" i="8"/>
  <c r="K108" i="8"/>
  <c r="K99" i="8"/>
  <c r="K89" i="8"/>
  <c r="K102" i="8"/>
  <c r="K92" i="8"/>
  <c r="K6" i="8"/>
  <c r="K10" i="8"/>
  <c r="B143" i="7"/>
  <c r="K11" i="8"/>
  <c r="K9" i="8"/>
  <c r="K84" i="8"/>
  <c r="K82" i="8"/>
  <c r="K83" i="8"/>
  <c r="K81" i="8"/>
  <c r="K78" i="8"/>
  <c r="K79" i="8"/>
  <c r="K80" i="8"/>
  <c r="K77" i="8"/>
  <c r="K73" i="8"/>
  <c r="K74" i="8"/>
  <c r="K75" i="8"/>
  <c r="K76" i="8"/>
  <c r="K72" i="8"/>
  <c r="K70" i="8"/>
  <c r="K71" i="8"/>
  <c r="K69" i="8"/>
  <c r="K66" i="8"/>
  <c r="K67" i="8"/>
  <c r="K68" i="8"/>
  <c r="K65" i="8"/>
  <c r="K61" i="8"/>
  <c r="K62" i="8"/>
  <c r="K63" i="8"/>
  <c r="K64" i="8"/>
  <c r="K60" i="8"/>
  <c r="K59" i="8"/>
  <c r="K58" i="8"/>
  <c r="K56" i="8"/>
  <c r="K57" i="8"/>
  <c r="K55" i="8"/>
  <c r="K54" i="8"/>
  <c r="K53" i="8"/>
  <c r="K50" i="8"/>
  <c r="K51" i="8"/>
  <c r="K52" i="8"/>
  <c r="K49" i="8"/>
  <c r="K44" i="8"/>
  <c r="K45" i="8"/>
  <c r="K46" i="8"/>
  <c r="K47" i="8"/>
  <c r="K48" i="8"/>
  <c r="K43" i="8"/>
  <c r="K42" i="8"/>
  <c r="K41" i="8"/>
  <c r="K40" i="8"/>
  <c r="K38" i="8"/>
  <c r="K36" i="8" l="1"/>
  <c r="K35" i="8"/>
  <c r="K37" i="8"/>
  <c r="K33" i="8"/>
  <c r="K34" i="8"/>
  <c r="K32" i="8"/>
  <c r="K31" i="8"/>
  <c r="K14" i="8"/>
  <c r="K15" i="8"/>
  <c r="K18" i="8"/>
  <c r="K19" i="8"/>
  <c r="K21" i="8"/>
  <c r="K22" i="8"/>
  <c r="K24" i="8"/>
  <c r="K25" i="8"/>
  <c r="K26" i="8"/>
  <c r="K27" i="8"/>
  <c r="K28" i="8"/>
  <c r="K29" i="8"/>
  <c r="K30" i="8"/>
  <c r="K13" i="8"/>
  <c r="K116" i="8"/>
  <c r="K4" i="8"/>
  <c r="K7" i="8"/>
  <c r="K8" i="8"/>
  <c r="F118" i="8"/>
  <c r="E118" i="8"/>
  <c r="F117" i="8"/>
  <c r="E117" i="8"/>
  <c r="F116" i="8"/>
  <c r="G116" i="8" s="1"/>
  <c r="E116" i="8"/>
  <c r="J116" i="8" s="1"/>
  <c r="F115" i="8"/>
  <c r="E115" i="8"/>
  <c r="F113" i="8"/>
  <c r="E113" i="8"/>
  <c r="J113" i="8" s="1"/>
  <c r="P113" i="8" s="1"/>
  <c r="F112" i="8"/>
  <c r="E112" i="8"/>
  <c r="F111" i="8"/>
  <c r="G111" i="8" s="1"/>
  <c r="E111" i="8"/>
  <c r="F110" i="8"/>
  <c r="E110" i="8"/>
  <c r="F109" i="8"/>
  <c r="E109" i="8"/>
  <c r="F108" i="8"/>
  <c r="G108" i="8" s="1"/>
  <c r="E108" i="8"/>
  <c r="F107" i="8"/>
  <c r="E107" i="8"/>
  <c r="J107" i="8" s="1"/>
  <c r="P107" i="8" s="1"/>
  <c r="F106" i="8"/>
  <c r="E106" i="8"/>
  <c r="F105" i="8"/>
  <c r="E105" i="8"/>
  <c r="J105" i="8" s="1"/>
  <c r="P105" i="8" s="1"/>
  <c r="F104" i="8"/>
  <c r="E104" i="8"/>
  <c r="F103" i="8"/>
  <c r="E103" i="8"/>
  <c r="J103" i="8" s="1"/>
  <c r="P103" i="8" s="1"/>
  <c r="F102" i="8"/>
  <c r="G102" i="8" s="1"/>
  <c r="E102" i="8"/>
  <c r="F101" i="8"/>
  <c r="E101" i="8"/>
  <c r="F100" i="8"/>
  <c r="E100" i="8"/>
  <c r="G99" i="8"/>
  <c r="E99" i="8"/>
  <c r="J99" i="8" s="1"/>
  <c r="F98" i="8"/>
  <c r="E98" i="8"/>
  <c r="F97" i="8"/>
  <c r="E97" i="8"/>
  <c r="J97" i="8" s="1"/>
  <c r="P97" i="8" s="1"/>
  <c r="F96" i="8"/>
  <c r="E96" i="8"/>
  <c r="F95" i="8"/>
  <c r="E95" i="8"/>
  <c r="J95" i="8" s="1"/>
  <c r="P95" i="8" s="1"/>
  <c r="F94" i="8"/>
  <c r="E94" i="8"/>
  <c r="F93" i="8"/>
  <c r="G93" i="8" s="1"/>
  <c r="E93" i="8"/>
  <c r="F92" i="8"/>
  <c r="G92" i="8" s="1"/>
  <c r="E92" i="8"/>
  <c r="F91" i="8"/>
  <c r="E91" i="8"/>
  <c r="J91" i="8" s="1"/>
  <c r="P91" i="8" s="1"/>
  <c r="F90" i="8"/>
  <c r="E90" i="8"/>
  <c r="F89" i="8"/>
  <c r="G89" i="8" s="1"/>
  <c r="E89" i="8"/>
  <c r="F88" i="8"/>
  <c r="E88" i="8"/>
  <c r="F87" i="8"/>
  <c r="E87" i="8"/>
  <c r="J87" i="8" s="1"/>
  <c r="F86" i="8"/>
  <c r="E86" i="8"/>
  <c r="F85" i="8"/>
  <c r="G85" i="8" s="1"/>
  <c r="E85" i="8"/>
  <c r="J85" i="8" s="1"/>
  <c r="F84" i="8"/>
  <c r="G84" i="8" s="1"/>
  <c r="E84" i="8"/>
  <c r="F83" i="8"/>
  <c r="G83" i="8" s="1"/>
  <c r="E83" i="8"/>
  <c r="J83" i="8" s="1"/>
  <c r="F82" i="8"/>
  <c r="G82" i="8" s="1"/>
  <c r="E82" i="8"/>
  <c r="F81" i="8"/>
  <c r="G81" i="8" s="1"/>
  <c r="E81" i="8"/>
  <c r="J81" i="8" s="1"/>
  <c r="F80" i="8"/>
  <c r="G80" i="8" s="1"/>
  <c r="E80" i="8"/>
  <c r="F79" i="8"/>
  <c r="G79" i="8" s="1"/>
  <c r="E79" i="8"/>
  <c r="J79" i="8" s="1"/>
  <c r="F78" i="8"/>
  <c r="G78" i="8" s="1"/>
  <c r="E78" i="8"/>
  <c r="F77" i="8"/>
  <c r="G77" i="8" s="1"/>
  <c r="E77" i="8"/>
  <c r="J77" i="8" s="1"/>
  <c r="F76" i="8"/>
  <c r="G76" i="8" s="1"/>
  <c r="E76" i="8"/>
  <c r="F75" i="8"/>
  <c r="G75" i="8" s="1"/>
  <c r="E75" i="8"/>
  <c r="J75" i="8" s="1"/>
  <c r="H74" i="8"/>
  <c r="F74" i="8"/>
  <c r="G74" i="8" s="1"/>
  <c r="E74" i="8"/>
  <c r="J74" i="8" s="1"/>
  <c r="F73" i="8"/>
  <c r="G73" i="8" s="1"/>
  <c r="H73" i="8" s="1"/>
  <c r="E73" i="8"/>
  <c r="F72" i="8"/>
  <c r="G72" i="8" s="1"/>
  <c r="H72" i="8" s="1"/>
  <c r="E72" i="8"/>
  <c r="F71" i="8"/>
  <c r="G71" i="8" s="1"/>
  <c r="H71" i="8" s="1"/>
  <c r="E71" i="8"/>
  <c r="F70" i="8"/>
  <c r="G70" i="8" s="1"/>
  <c r="H70" i="8" s="1"/>
  <c r="E70" i="8"/>
  <c r="J70" i="8" s="1"/>
  <c r="F69" i="8"/>
  <c r="G69" i="8" s="1"/>
  <c r="H69" i="8" s="1"/>
  <c r="E69" i="8"/>
  <c r="F68" i="8"/>
  <c r="G68" i="8" s="1"/>
  <c r="H68" i="8" s="1"/>
  <c r="E68" i="8"/>
  <c r="F67" i="8"/>
  <c r="G67" i="8" s="1"/>
  <c r="H67" i="8" s="1"/>
  <c r="E67" i="8"/>
  <c r="J67" i="8" s="1"/>
  <c r="H66" i="8"/>
  <c r="F66" i="8"/>
  <c r="G66" i="8" s="1"/>
  <c r="E66" i="8"/>
  <c r="J66" i="8" s="1"/>
  <c r="F65" i="8"/>
  <c r="G65" i="8" s="1"/>
  <c r="H65" i="8" s="1"/>
  <c r="E65" i="8"/>
  <c r="F64" i="8"/>
  <c r="G64" i="8" s="1"/>
  <c r="H64" i="8" s="1"/>
  <c r="E64" i="8"/>
  <c r="F63" i="8"/>
  <c r="G63" i="8" s="1"/>
  <c r="E63" i="8"/>
  <c r="F62" i="8"/>
  <c r="G62" i="8" s="1"/>
  <c r="H62" i="8" s="1"/>
  <c r="E62" i="8"/>
  <c r="J62" i="8" s="1"/>
  <c r="F61" i="8"/>
  <c r="G61" i="8" s="1"/>
  <c r="H61" i="8" s="1"/>
  <c r="E61" i="8"/>
  <c r="F60" i="8"/>
  <c r="G60" i="8" s="1"/>
  <c r="H60" i="8" s="1"/>
  <c r="E60" i="8"/>
  <c r="F59" i="8"/>
  <c r="G59" i="8" s="1"/>
  <c r="H59" i="8" s="1"/>
  <c r="E59" i="8"/>
  <c r="J59" i="8" s="1"/>
  <c r="G58" i="8"/>
  <c r="H58" i="8" s="1"/>
  <c r="F58" i="8"/>
  <c r="E58" i="8"/>
  <c r="J58" i="8" s="1"/>
  <c r="F57" i="8"/>
  <c r="G57" i="8" s="1"/>
  <c r="H57" i="8" s="1"/>
  <c r="E57" i="8"/>
  <c r="F56" i="8"/>
  <c r="G56" i="8" s="1"/>
  <c r="H56" i="8" s="1"/>
  <c r="E56" i="8"/>
  <c r="F55" i="8"/>
  <c r="G55" i="8" s="1"/>
  <c r="H55" i="8" s="1"/>
  <c r="E55" i="8"/>
  <c r="F54" i="8"/>
  <c r="G54" i="8" s="1"/>
  <c r="H54" i="8" s="1"/>
  <c r="E54" i="8"/>
  <c r="J54" i="8" s="1"/>
  <c r="F53" i="8"/>
  <c r="G53" i="8" s="1"/>
  <c r="H53" i="8" s="1"/>
  <c r="E53" i="8"/>
  <c r="F52" i="8"/>
  <c r="G52" i="8" s="1"/>
  <c r="H52" i="8" s="1"/>
  <c r="E52" i="8"/>
  <c r="F51" i="8"/>
  <c r="G51" i="8" s="1"/>
  <c r="H51" i="8" s="1"/>
  <c r="E51" i="8"/>
  <c r="J51" i="8" s="1"/>
  <c r="G50" i="8"/>
  <c r="F50" i="8"/>
  <c r="E50" i="8"/>
  <c r="J50" i="8" s="1"/>
  <c r="F49" i="8"/>
  <c r="G49" i="8" s="1"/>
  <c r="H49" i="8" s="1"/>
  <c r="E49" i="8"/>
  <c r="F48" i="8"/>
  <c r="G48" i="8" s="1"/>
  <c r="H48" i="8" s="1"/>
  <c r="E48" i="8"/>
  <c r="F47" i="8"/>
  <c r="G47" i="8" s="1"/>
  <c r="H47" i="8" s="1"/>
  <c r="E47" i="8"/>
  <c r="F46" i="8"/>
  <c r="G46" i="8" s="1"/>
  <c r="H46" i="8" s="1"/>
  <c r="E46" i="8"/>
  <c r="J46" i="8" s="1"/>
  <c r="F45" i="8"/>
  <c r="G45" i="8" s="1"/>
  <c r="H45" i="8" s="1"/>
  <c r="E45" i="8"/>
  <c r="F44" i="8"/>
  <c r="G44" i="8" s="1"/>
  <c r="H44" i="8" s="1"/>
  <c r="E44" i="8"/>
  <c r="F43" i="8"/>
  <c r="G43" i="8" s="1"/>
  <c r="H43" i="8" s="1"/>
  <c r="E43" i="8"/>
  <c r="J43" i="8" s="1"/>
  <c r="G42" i="8"/>
  <c r="H42" i="8" s="1"/>
  <c r="F42" i="8"/>
  <c r="E42" i="8"/>
  <c r="J42" i="8" s="1"/>
  <c r="F41" i="8"/>
  <c r="G41" i="8" s="1"/>
  <c r="H41" i="8" s="1"/>
  <c r="E41" i="8"/>
  <c r="F40" i="8"/>
  <c r="G40" i="8" s="1"/>
  <c r="H40" i="8" s="1"/>
  <c r="E40" i="8"/>
  <c r="F39" i="8"/>
  <c r="G39" i="8" s="1"/>
  <c r="H39" i="8" s="1"/>
  <c r="E39" i="8"/>
  <c r="F38" i="8"/>
  <c r="G38" i="8" s="1"/>
  <c r="H38" i="8" s="1"/>
  <c r="E38" i="8"/>
  <c r="J38" i="8" s="1"/>
  <c r="F37" i="8"/>
  <c r="G37" i="8" s="1"/>
  <c r="H37" i="8" s="1"/>
  <c r="E37" i="8"/>
  <c r="F36" i="8"/>
  <c r="G36" i="8" s="1"/>
  <c r="H36" i="8" s="1"/>
  <c r="E36" i="8"/>
  <c r="F35" i="8"/>
  <c r="G35" i="8" s="1"/>
  <c r="H35" i="8" s="1"/>
  <c r="E35" i="8"/>
  <c r="J35" i="8" s="1"/>
  <c r="G34" i="8"/>
  <c r="F34" i="8"/>
  <c r="E34" i="8"/>
  <c r="J34" i="8" s="1"/>
  <c r="F33" i="8"/>
  <c r="G33" i="8" s="1"/>
  <c r="E33" i="8"/>
  <c r="F32" i="8"/>
  <c r="G32" i="8" s="1"/>
  <c r="E32" i="8"/>
  <c r="F31" i="8"/>
  <c r="G31" i="8" s="1"/>
  <c r="E31" i="8"/>
  <c r="F30" i="8"/>
  <c r="G30" i="8" s="1"/>
  <c r="E30" i="8"/>
  <c r="J30" i="8" s="1"/>
  <c r="F29" i="8"/>
  <c r="G29" i="8" s="1"/>
  <c r="E29" i="8"/>
  <c r="F28" i="8"/>
  <c r="G28" i="8" s="1"/>
  <c r="H28" i="8" s="1"/>
  <c r="E28" i="8"/>
  <c r="F27" i="8"/>
  <c r="G27" i="8" s="1"/>
  <c r="H27" i="8" s="1"/>
  <c r="E27" i="8"/>
  <c r="J27" i="8" s="1"/>
  <c r="G26" i="8"/>
  <c r="H26" i="8" s="1"/>
  <c r="F26" i="8"/>
  <c r="E26" i="8"/>
  <c r="J26" i="8" s="1"/>
  <c r="F25" i="8"/>
  <c r="G25" i="8" s="1"/>
  <c r="H25" i="8" s="1"/>
  <c r="E25" i="8"/>
  <c r="F24" i="8"/>
  <c r="G24" i="8" s="1"/>
  <c r="H24" i="8" s="1"/>
  <c r="E24" i="8"/>
  <c r="F23" i="8"/>
  <c r="G23" i="8" s="1"/>
  <c r="H23" i="8" s="1"/>
  <c r="E23" i="8"/>
  <c r="F22" i="8"/>
  <c r="G22" i="8" s="1"/>
  <c r="H22" i="8" s="1"/>
  <c r="E22" i="8"/>
  <c r="J22" i="8" s="1"/>
  <c r="F21" i="8"/>
  <c r="G21" i="8" s="1"/>
  <c r="H21" i="8" s="1"/>
  <c r="E21" i="8"/>
  <c r="F20" i="8"/>
  <c r="G20" i="8" s="1"/>
  <c r="H20" i="8" s="1"/>
  <c r="E20" i="8"/>
  <c r="F19" i="8"/>
  <c r="G19" i="8" s="1"/>
  <c r="H19" i="8" s="1"/>
  <c r="E19" i="8"/>
  <c r="J19" i="8" s="1"/>
  <c r="G18" i="8"/>
  <c r="H18" i="8" s="1"/>
  <c r="F18" i="8"/>
  <c r="E18" i="8"/>
  <c r="J18" i="8" s="1"/>
  <c r="F17" i="8"/>
  <c r="G17" i="8" s="1"/>
  <c r="E17" i="8"/>
  <c r="F16" i="8"/>
  <c r="G16" i="8" s="1"/>
  <c r="H16" i="8" s="1"/>
  <c r="E16" i="8"/>
  <c r="F15" i="8"/>
  <c r="G15" i="8" s="1"/>
  <c r="H15" i="8" s="1"/>
  <c r="E15" i="8"/>
  <c r="F14" i="8"/>
  <c r="G14" i="8" s="1"/>
  <c r="H14" i="8" s="1"/>
  <c r="E14" i="8"/>
  <c r="J14" i="8" s="1"/>
  <c r="F13" i="8"/>
  <c r="G13" i="8" s="1"/>
  <c r="E13" i="8"/>
  <c r="J13" i="8" s="1"/>
  <c r="F12" i="8"/>
  <c r="G12" i="8" s="1"/>
  <c r="E12" i="8"/>
  <c r="J12" i="8" s="1"/>
  <c r="F11" i="8"/>
  <c r="G11" i="8" s="1"/>
  <c r="H11" i="8" s="1"/>
  <c r="E11" i="8"/>
  <c r="J11" i="8" s="1"/>
  <c r="G10" i="8"/>
  <c r="H10" i="8" s="1"/>
  <c r="F10" i="8"/>
  <c r="E10" i="8"/>
  <c r="F9" i="8"/>
  <c r="G9" i="8" s="1"/>
  <c r="H9" i="8" s="1"/>
  <c r="E9" i="8"/>
  <c r="F8" i="8"/>
  <c r="G8" i="8" s="1"/>
  <c r="H8" i="8" s="1"/>
  <c r="E8" i="8"/>
  <c r="F7" i="8"/>
  <c r="G7" i="8" s="1"/>
  <c r="H7" i="8" s="1"/>
  <c r="E7" i="8"/>
  <c r="F6" i="8"/>
  <c r="G6" i="8" s="1"/>
  <c r="H6" i="8" s="1"/>
  <c r="E6" i="8"/>
  <c r="J6" i="8" s="1"/>
  <c r="F5" i="8"/>
  <c r="G5" i="8" s="1"/>
  <c r="E5" i="8"/>
  <c r="J5" i="8" s="1"/>
  <c r="F4" i="8"/>
  <c r="G4" i="8" s="1"/>
  <c r="E4" i="8"/>
  <c r="J4" i="8" s="1"/>
  <c r="F3" i="8"/>
  <c r="G3" i="8" s="1"/>
  <c r="E3" i="8"/>
  <c r="J3" i="8" s="1"/>
  <c r="J23" i="8" l="1"/>
  <c r="J31" i="8"/>
  <c r="J39" i="8"/>
  <c r="J47" i="8"/>
  <c r="J55" i="8"/>
  <c r="J63" i="8"/>
  <c r="J71" i="8"/>
  <c r="H5" i="8"/>
  <c r="L5" i="8" s="1"/>
  <c r="P5" i="8" s="1"/>
  <c r="H13" i="8"/>
  <c r="L13" i="8" s="1"/>
  <c r="P13" i="8" s="1"/>
  <c r="H4" i="8"/>
  <c r="L4" i="8" s="1"/>
  <c r="P4" i="8" s="1"/>
  <c r="H12" i="8"/>
  <c r="L12" i="8" s="1"/>
  <c r="P12" i="8" s="1"/>
  <c r="J8" i="8"/>
  <c r="J9" i="8"/>
  <c r="J10" i="8"/>
  <c r="J16" i="8"/>
  <c r="J17" i="8"/>
  <c r="J21" i="8"/>
  <c r="J25" i="8"/>
  <c r="J29" i="8"/>
  <c r="J33" i="8"/>
  <c r="J37" i="8"/>
  <c r="J41" i="8"/>
  <c r="J45" i="8"/>
  <c r="J49" i="8"/>
  <c r="J53" i="8"/>
  <c r="J57" i="8"/>
  <c r="J61" i="8"/>
  <c r="J65" i="8"/>
  <c r="J69" i="8"/>
  <c r="J73" i="8"/>
  <c r="J90" i="8"/>
  <c r="P90" i="8" s="1"/>
  <c r="J92" i="8"/>
  <c r="J94" i="8"/>
  <c r="P94" i="8" s="1"/>
  <c r="J96" i="8"/>
  <c r="P96" i="8" s="1"/>
  <c r="J98" i="8"/>
  <c r="P98" i="8" s="1"/>
  <c r="J104" i="8"/>
  <c r="P104" i="8" s="1"/>
  <c r="J106" i="8"/>
  <c r="P106" i="8" s="1"/>
  <c r="J108" i="8"/>
  <c r="J112" i="8"/>
  <c r="P112" i="8" s="1"/>
  <c r="J115" i="8"/>
  <c r="P115" i="8" s="1"/>
  <c r="L8" i="8"/>
  <c r="L9" i="8"/>
  <c r="L16" i="8"/>
  <c r="H3" i="8"/>
  <c r="L3" i="8"/>
  <c r="J7" i="8"/>
  <c r="J15" i="8"/>
  <c r="J20" i="8"/>
  <c r="J24" i="8"/>
  <c r="J28" i="8"/>
  <c r="J32" i="8"/>
  <c r="J36" i="8"/>
  <c r="J40" i="8"/>
  <c r="J44" i="8"/>
  <c r="J48" i="8"/>
  <c r="J52" i="8"/>
  <c r="J56" i="8"/>
  <c r="J60" i="8"/>
  <c r="J64" i="8"/>
  <c r="J68" i="8"/>
  <c r="J72" i="8"/>
  <c r="P9" i="8"/>
  <c r="L6" i="8"/>
  <c r="P6" i="8" s="1"/>
  <c r="L14" i="8"/>
  <c r="P14" i="8" s="1"/>
  <c r="L10" i="8"/>
  <c r="P3" i="8"/>
  <c r="L7" i="8"/>
  <c r="L11" i="8"/>
  <c r="P11" i="8" s="1"/>
  <c r="L15" i="8"/>
  <c r="P15" i="8" s="1"/>
  <c r="H17" i="8"/>
  <c r="L17" i="8" s="1"/>
  <c r="L19" i="8"/>
  <c r="P19" i="8" s="1"/>
  <c r="L20" i="8"/>
  <c r="L21" i="8"/>
  <c r="P21" i="8" s="1"/>
  <c r="L22" i="8"/>
  <c r="P22" i="8" s="1"/>
  <c r="L23" i="8"/>
  <c r="L24" i="8"/>
  <c r="P24" i="8" s="1"/>
  <c r="L40" i="8"/>
  <c r="P40" i="8" s="1"/>
  <c r="L41" i="8"/>
  <c r="L42" i="8"/>
  <c r="P42" i="8" s="1"/>
  <c r="L43" i="8"/>
  <c r="P43" i="8" s="1"/>
  <c r="L44" i="8"/>
  <c r="P44" i="8" s="1"/>
  <c r="L46" i="8"/>
  <c r="P46" i="8" s="1"/>
  <c r="L47" i="8"/>
  <c r="L48" i="8"/>
  <c r="P48" i="8" s="1"/>
  <c r="L56" i="8"/>
  <c r="P56" i="8" s="1"/>
  <c r="L57" i="8"/>
  <c r="L58" i="8"/>
  <c r="P58" i="8" s="1"/>
  <c r="L59" i="8"/>
  <c r="P59" i="8" s="1"/>
  <c r="L60" i="8"/>
  <c r="P60" i="8" s="1"/>
  <c r="L61" i="8"/>
  <c r="P61" i="8" s="1"/>
  <c r="L62" i="8"/>
  <c r="P62" i="8" s="1"/>
  <c r="L64" i="8"/>
  <c r="P64" i="8" s="1"/>
  <c r="L66" i="8"/>
  <c r="P66" i="8" s="1"/>
  <c r="L68" i="8"/>
  <c r="P68" i="8" s="1"/>
  <c r="L70" i="8"/>
  <c r="P70" i="8" s="1"/>
  <c r="L72" i="8"/>
  <c r="P72" i="8" s="1"/>
  <c r="L74" i="8"/>
  <c r="P74" i="8" s="1"/>
  <c r="J76" i="8"/>
  <c r="H77" i="8"/>
  <c r="L77" i="8"/>
  <c r="P77" i="8" s="1"/>
  <c r="J80" i="8"/>
  <c r="H81" i="8"/>
  <c r="L81" i="8" s="1"/>
  <c r="P81" i="8" s="1"/>
  <c r="J84" i="8"/>
  <c r="H85" i="8"/>
  <c r="L85" i="8" s="1"/>
  <c r="P85" i="8" s="1"/>
  <c r="P87" i="8"/>
  <c r="J89" i="8"/>
  <c r="H92" i="8"/>
  <c r="L92" i="8" s="1"/>
  <c r="P92" i="8" s="1"/>
  <c r="H99" i="8"/>
  <c r="L99" i="8" s="1"/>
  <c r="P99" i="8" s="1"/>
  <c r="J101" i="8"/>
  <c r="P101" i="8" s="1"/>
  <c r="H108" i="8"/>
  <c r="L108" i="8" s="1"/>
  <c r="J110" i="8"/>
  <c r="P110" i="8" s="1"/>
  <c r="J117" i="8"/>
  <c r="P117" i="8" s="1"/>
  <c r="L18" i="8"/>
  <c r="P18" i="8" s="1"/>
  <c r="L25" i="8"/>
  <c r="L26" i="8"/>
  <c r="P26" i="8" s="1"/>
  <c r="L27" i="8"/>
  <c r="P27" i="8" s="1"/>
  <c r="L28" i="8"/>
  <c r="P28" i="8" s="1"/>
  <c r="L35" i="8"/>
  <c r="P35" i="8" s="1"/>
  <c r="L36" i="8"/>
  <c r="P36" i="8" s="1"/>
  <c r="L37" i="8"/>
  <c r="P37" i="8" s="1"/>
  <c r="L38" i="8"/>
  <c r="P38" i="8" s="1"/>
  <c r="L39" i="8"/>
  <c r="L45" i="8"/>
  <c r="P45" i="8" s="1"/>
  <c r="L49" i="8"/>
  <c r="P49" i="8" s="1"/>
  <c r="L51" i="8"/>
  <c r="P51" i="8" s="1"/>
  <c r="L52" i="8"/>
  <c r="P52" i="8" s="1"/>
  <c r="L53" i="8"/>
  <c r="L54" i="8"/>
  <c r="P54" i="8" s="1"/>
  <c r="L55" i="8"/>
  <c r="P55" i="8" s="1"/>
  <c r="H80" i="8"/>
  <c r="L80" i="8" s="1"/>
  <c r="H89" i="8"/>
  <c r="L89" i="8" s="1"/>
  <c r="H29" i="8"/>
  <c r="L29" i="8" s="1"/>
  <c r="P29" i="8" s="1"/>
  <c r="H30" i="8"/>
  <c r="L30" i="8" s="1"/>
  <c r="P30" i="8" s="1"/>
  <c r="H31" i="8"/>
  <c r="L31" i="8" s="1"/>
  <c r="P31" i="8" s="1"/>
  <c r="H32" i="8"/>
  <c r="L32" i="8" s="1"/>
  <c r="P32" i="8" s="1"/>
  <c r="H33" i="8"/>
  <c r="L33" i="8" s="1"/>
  <c r="P33" i="8" s="1"/>
  <c r="H34" i="8"/>
  <c r="L34" i="8" s="1"/>
  <c r="P34" i="8" s="1"/>
  <c r="H50" i="8"/>
  <c r="L50" i="8" s="1"/>
  <c r="P50" i="8" s="1"/>
  <c r="H63" i="8"/>
  <c r="L63" i="8" s="1"/>
  <c r="P63" i="8" s="1"/>
  <c r="L65" i="8"/>
  <c r="P65" i="8" s="1"/>
  <c r="L67" i="8"/>
  <c r="P67" i="8" s="1"/>
  <c r="L69" i="8"/>
  <c r="L71" i="8"/>
  <c r="P71" i="8" s="1"/>
  <c r="L73" i="8"/>
  <c r="H75" i="8"/>
  <c r="L75" i="8" s="1"/>
  <c r="P75" i="8" s="1"/>
  <c r="J78" i="8"/>
  <c r="H79" i="8"/>
  <c r="L79" i="8" s="1"/>
  <c r="P79" i="8" s="1"/>
  <c r="J82" i="8"/>
  <c r="H83" i="8"/>
  <c r="L83" i="8" s="1"/>
  <c r="P83" i="8" s="1"/>
  <c r="J86" i="8"/>
  <c r="P86" i="8" s="1"/>
  <c r="J88" i="8"/>
  <c r="P88" i="8" s="1"/>
  <c r="J93" i="8"/>
  <c r="J100" i="8"/>
  <c r="P100" i="8" s="1"/>
  <c r="J102" i="8"/>
  <c r="J109" i="8"/>
  <c r="P109" i="8" s="1"/>
  <c r="J111" i="8"/>
  <c r="H116" i="8"/>
  <c r="L116" i="8" s="1"/>
  <c r="P116" i="8" s="1"/>
  <c r="J118" i="8"/>
  <c r="P118" i="8" s="1"/>
  <c r="H76" i="8"/>
  <c r="L76" i="8"/>
  <c r="H84" i="8"/>
  <c r="L84" i="8" s="1"/>
  <c r="H78" i="8"/>
  <c r="L78" i="8"/>
  <c r="H82" i="8"/>
  <c r="L82" i="8" s="1"/>
  <c r="H93" i="8"/>
  <c r="L93" i="8" s="1"/>
  <c r="H102" i="8"/>
  <c r="L102" i="8"/>
  <c r="H111" i="8"/>
  <c r="L111" i="8" s="1"/>
  <c r="P53" i="8" l="1"/>
  <c r="P47" i="8"/>
  <c r="P73" i="8"/>
  <c r="P69" i="8"/>
  <c r="P25" i="8"/>
  <c r="P108" i="8"/>
  <c r="P57" i="8"/>
  <c r="P41" i="8"/>
  <c r="P7" i="8"/>
  <c r="P10" i="8"/>
  <c r="P8" i="8"/>
  <c r="P89" i="8"/>
  <c r="P84" i="8"/>
  <c r="P102" i="8"/>
  <c r="P82" i="8"/>
  <c r="P76" i="8"/>
  <c r="P111" i="8"/>
  <c r="P93" i="8"/>
  <c r="P78" i="8"/>
  <c r="P80" i="8"/>
  <c r="B152" i="7" l="1"/>
  <c r="A148" i="7" l="1"/>
  <c r="B20" i="7"/>
  <c r="B6" i="7" l="1"/>
  <c r="B8" i="7"/>
  <c r="B150" i="7" l="1"/>
  <c r="A15" i="7" l="1"/>
  <c r="F46" i="7"/>
  <c r="F35" i="7"/>
  <c r="A46" i="7" l="1"/>
  <c r="F63" i="7" l="1"/>
  <c r="K17" i="8" s="1"/>
  <c r="P17" i="8" s="1"/>
  <c r="F62" i="7"/>
  <c r="F51" i="7"/>
  <c r="F50" i="7"/>
  <c r="K39" i="8" s="1"/>
  <c r="P39" i="8" s="1"/>
  <c r="B140" i="7" l="1"/>
  <c r="B137" i="7"/>
  <c r="A136" i="7"/>
  <c r="A134" i="7"/>
  <c r="B131" i="7"/>
  <c r="B129" i="7"/>
  <c r="B128" i="7"/>
  <c r="B127" i="7"/>
  <c r="B126" i="7"/>
  <c r="B125" i="7"/>
  <c r="B124" i="7"/>
  <c r="B123" i="7"/>
  <c r="B122" i="7"/>
  <c r="B121" i="7"/>
  <c r="B120" i="7"/>
  <c r="B119" i="7"/>
  <c r="B118" i="7"/>
  <c r="B117" i="7"/>
  <c r="B116" i="7"/>
  <c r="B115" i="7"/>
  <c r="B114" i="7"/>
  <c r="B113" i="7"/>
  <c r="B112" i="7"/>
  <c r="B111" i="7"/>
  <c r="B109" i="7"/>
  <c r="B108" i="7"/>
  <c r="B107" i="7"/>
  <c r="B106" i="7"/>
  <c r="B105" i="7"/>
  <c r="B104" i="7"/>
  <c r="B103" i="7"/>
  <c r="B102" i="7"/>
  <c r="B101" i="7"/>
  <c r="B100" i="7"/>
  <c r="A96" i="7"/>
  <c r="B94" i="7"/>
  <c r="B92" i="7"/>
  <c r="B90" i="7"/>
  <c r="B89" i="7"/>
  <c r="B88" i="7"/>
  <c r="B87" i="7"/>
  <c r="B86" i="7"/>
  <c r="B85" i="7"/>
  <c r="B84" i="7"/>
  <c r="B83" i="7"/>
  <c r="B82" i="7"/>
  <c r="B81" i="7"/>
  <c r="B80" i="7"/>
  <c r="B79" i="7"/>
  <c r="B78" i="7"/>
  <c r="B77" i="7"/>
  <c r="B76" i="7"/>
  <c r="B75" i="7"/>
  <c r="B74" i="7"/>
  <c r="B73" i="7"/>
  <c r="B69" i="7"/>
  <c r="A67" i="7"/>
  <c r="B65" i="7"/>
  <c r="A62" i="7"/>
  <c r="B59" i="7"/>
  <c r="B57" i="7"/>
  <c r="A56" i="7"/>
  <c r="A50" i="7"/>
  <c r="B48" i="7"/>
  <c r="B47" i="7"/>
  <c r="A43" i="7"/>
  <c r="A41" i="7"/>
  <c r="A35" i="7"/>
  <c r="B44" i="7"/>
  <c r="B42" i="7"/>
  <c r="B40" i="7"/>
  <c r="B39" i="7"/>
  <c r="B38" i="7"/>
  <c r="B37" i="7"/>
  <c r="B36" i="7"/>
  <c r="B34" i="7"/>
  <c r="B33" i="7"/>
  <c r="B32" i="7"/>
  <c r="B31" i="7"/>
  <c r="B30" i="7"/>
  <c r="B29" i="7"/>
  <c r="B28" i="7"/>
  <c r="B26" i="7"/>
  <c r="B25" i="7"/>
  <c r="B24" i="7"/>
  <c r="B23" i="7"/>
  <c r="B22" i="7"/>
  <c r="B21" i="7"/>
  <c r="B19" i="7"/>
  <c r="B18" i="7"/>
  <c r="B17" i="7"/>
  <c r="B16" i="7"/>
  <c r="F11" i="7"/>
  <c r="K16" i="8" s="1"/>
  <c r="P16" i="8" s="1"/>
  <c r="F10" i="7"/>
  <c r="A10" i="7"/>
  <c r="A5" i="7"/>
  <c r="F56" i="7" l="1"/>
  <c r="K20" i="8" s="1"/>
  <c r="P20" i="8" s="1"/>
  <c r="F96" i="7"/>
  <c r="F67" i="7"/>
  <c r="F15" i="7" l="1"/>
  <c r="K23" i="8" s="1"/>
  <c r="P23" i="8" s="1"/>
</calcChain>
</file>

<file path=xl/sharedStrings.xml><?xml version="1.0" encoding="utf-8"?>
<sst xmlns="http://schemas.openxmlformats.org/spreadsheetml/2006/main" count="871" uniqueCount="639">
  <si>
    <t>Resultatopgørelse</t>
  </si>
  <si>
    <t>Finansielle poster</t>
  </si>
  <si>
    <t>Skatter</t>
  </si>
  <si>
    <t>Resultatanvendelse</t>
  </si>
  <si>
    <t>Balance</t>
  </si>
  <si>
    <t>Passiver</t>
  </si>
  <si>
    <t>Investeringer omfatter alene aktiver, der er bestemt til firmaets vedvarende eje eller brug.</t>
  </si>
  <si>
    <t>Regnskabsårets investeringer</t>
  </si>
  <si>
    <t>Tilgang</t>
  </si>
  <si>
    <t>Driftsmidler</t>
  </si>
  <si>
    <t>Supplerende spørgsmål</t>
  </si>
  <si>
    <t>Kontaktperson i Deres virksomhed</t>
  </si>
  <si>
    <t>Navn:</t>
  </si>
  <si>
    <t>Regnskabsaflæggende virksomheds navn</t>
  </si>
  <si>
    <t>Regnskabsaflæggende virksomheds CVR-nr.</t>
  </si>
  <si>
    <t>Immaterielle anlægsaktiver</t>
  </si>
  <si>
    <t>Afgang af færdiggjorte udviklingsprojekter til kostpris</t>
  </si>
  <si>
    <t>Afgang af software til kostpris</t>
  </si>
  <si>
    <t>Afgang af goodwill til kostpris</t>
  </si>
  <si>
    <t>Tilbageførte afskrivninger immaterielle anlægsaktiver</t>
  </si>
  <si>
    <t>Afgang (til bogført værdi)</t>
  </si>
  <si>
    <t>Regnskabsår og valuta</t>
  </si>
  <si>
    <t>Afgang af grunde og bygninger (inkl. grundværdi) til kostpris</t>
  </si>
  <si>
    <t>Tilbageførte afskrivninger immaterielle anlægsaktiver i alt</t>
  </si>
  <si>
    <t>Tilbageførte afskrivninger på årets afgang af produktionsanlæg og maskiner</t>
  </si>
  <si>
    <t>Ordinært driftsresultat før finansielle poster iht. årsregnskabet</t>
  </si>
  <si>
    <t>Ordinær drift, før finansielle poster</t>
  </si>
  <si>
    <t>Renteomkostninger o.l.</t>
  </si>
  <si>
    <t>Telefonnummer:</t>
  </si>
  <si>
    <t>E-post:</t>
  </si>
  <si>
    <t>Årets resultat</t>
  </si>
  <si>
    <t>Konsolidering, dvs. overførsel til (+) eller fra (-) egenkapitalen</t>
  </si>
  <si>
    <t>Passiver i alt</t>
  </si>
  <si>
    <t>Immaterielle anlægsaktiver i alt</t>
  </si>
  <si>
    <t>Nettoomsætning (efter fradrag af prisnedslag, merværdi- og punktafgifter)</t>
  </si>
  <si>
    <t>Fast ejendom i alt</t>
  </si>
  <si>
    <t>Tilgang i alt</t>
  </si>
  <si>
    <t>Afgang af erhvervede koncessioner, patenter, licenser, varemærker 
samt lignende rettigheder til kostpris</t>
  </si>
  <si>
    <t>Afgang af ubebyggede grunde til kostpris</t>
  </si>
  <si>
    <t>Afgang af veje, havne, pladser o.l. til kostpris</t>
  </si>
  <si>
    <t>Afgang af produktionsanlæg og maskiner til kostpris</t>
  </si>
  <si>
    <t>Tilbageførte afskrivninger på årets afgang af bygninger</t>
  </si>
  <si>
    <t>Tilbageførte afskrivninger på grunde og bygninger i alt</t>
  </si>
  <si>
    <t>Tilbageførte afskrivninger på driftsmidler</t>
  </si>
  <si>
    <t>Tilbageførte afskrivninger på driftsmidler i alt</t>
  </si>
  <si>
    <t>Tilbageførte afskrivninger på grunde og bygninger</t>
  </si>
  <si>
    <t>Company CVR-no.</t>
  </si>
  <si>
    <t>Company name</t>
  </si>
  <si>
    <t>Financial year and currency</t>
  </si>
  <si>
    <t>Currency, the amounts are given in:</t>
  </si>
  <si>
    <t>Profit and loss statement</t>
  </si>
  <si>
    <t>Ordinary non-financial items</t>
  </si>
  <si>
    <t>Cost of subcontractors and other work done by others (by non-employees)</t>
  </si>
  <si>
    <t>Cost of minor equipment and fixtures not capitalised</t>
  </si>
  <si>
    <t>Payments for long-term rental and operational leasing of goods</t>
  </si>
  <si>
    <t>Taxes</t>
  </si>
  <si>
    <t>Financial items</t>
  </si>
  <si>
    <t>Appropriation of profit or treatment of loss</t>
  </si>
  <si>
    <t>Driftsmidler i alt</t>
  </si>
  <si>
    <t>Intangible assets in progress</t>
  </si>
  <si>
    <t>Machinery, plant and equipment, total</t>
  </si>
  <si>
    <t>Increase, total</t>
  </si>
  <si>
    <t>Supplementary questions</t>
  </si>
  <si>
    <t>Name and surname</t>
  </si>
  <si>
    <t>Phone number</t>
  </si>
  <si>
    <t>E-mail</t>
  </si>
  <si>
    <t>Your contact person</t>
  </si>
  <si>
    <t/>
  </si>
  <si>
    <t>Posterne er yderligere kommenteret i vejledningen</t>
  </si>
  <si>
    <t>Omkostninger til leje af arbejdskraft fra andet firma (fx vikarbureau)</t>
  </si>
  <si>
    <t>Omkostninger til langtidsleje og operationel leasing</t>
  </si>
  <si>
    <t>Pensionsomkostninger</t>
  </si>
  <si>
    <t>Nedskrivninger af omsætningsaktiver (bortset fra finansielle omsætningsaktiver)</t>
  </si>
  <si>
    <t>Balance sheet</t>
  </si>
  <si>
    <t>Land and buildings</t>
  </si>
  <si>
    <t>Liabilities</t>
  </si>
  <si>
    <t>Increase</t>
  </si>
  <si>
    <t>Grunde og bygninger</t>
  </si>
  <si>
    <t>Intangible assets</t>
  </si>
  <si>
    <t>Other operating expenses</t>
  </si>
  <si>
    <t>Profit or loss before financial items</t>
  </si>
  <si>
    <t>Profit or loss for the year</t>
  </si>
  <si>
    <t>Investments during the financial year</t>
  </si>
  <si>
    <t xml:space="preserve">Intangible assets </t>
  </si>
  <si>
    <t>Intangible assets, total</t>
  </si>
  <si>
    <t>Land and buildings, total</t>
  </si>
  <si>
    <t>Selskabsskat mv. af ordinært resultat (+/-)</t>
  </si>
  <si>
    <t>Angiv, hvilken valuta virksomheden indberetter beløb i:</t>
  </si>
  <si>
    <t>Tilbageførte afskrivninger på årets afgang af erhvervede koncessioner, 
patenter, licenser, varemærker samt lignende rettigheder</t>
  </si>
  <si>
    <t>Tilbageførte afskrivninger på årets afgang af software</t>
  </si>
  <si>
    <t>Tilbageførte afskrivninger på årets afgang af goodwill</t>
  </si>
  <si>
    <t>Tilbageførte afskrivninger på årets afgang af ubebyggede grunde</t>
  </si>
  <si>
    <t>Tilbageførte afskrivninger på årets afgang af veje, havne, pladser o.l.</t>
  </si>
  <si>
    <t>Ønsker tilbagemelding</t>
  </si>
  <si>
    <t>Afgang immaterielle anlægsaktiver</t>
  </si>
  <si>
    <t>Afgang af driftsmidler</t>
  </si>
  <si>
    <t>Tilbageførte afskrivninger på årets afgang af færdiggjorte udviklingsprojekter</t>
  </si>
  <si>
    <t>Afgang af grunde og bygninger</t>
  </si>
  <si>
    <t xml:space="preserve">
</t>
  </si>
  <si>
    <t>Disposals</t>
  </si>
  <si>
    <t>Disposals of Software (cost value)</t>
  </si>
  <si>
    <t>Disposals of existing buildings (incl. land value) at cost value</t>
  </si>
  <si>
    <t>Disposals of undeveloped land (cost value)</t>
  </si>
  <si>
    <t>Disposals of roads, harbours, squares, etc (cost value)</t>
  </si>
  <si>
    <t>Reversal of amortisation on disposals of completed development projects</t>
  </si>
  <si>
    <t>Reversal of amortisation on disposals of intangible assets, total</t>
  </si>
  <si>
    <t>Reversal of amortisation on disposals of land and buidlings</t>
  </si>
  <si>
    <t>Reversal of amortisation on disposals of land and buildings, total</t>
  </si>
  <si>
    <t>Reversal of amortisation on disposals of machinery, plant and equipment</t>
  </si>
  <si>
    <t>Tilbageførte afskrivninger på årets afgang af andre anlæg, 
driftsmateriel og inventar, inkl. tilbageførte afskrivninger på årets afgang af inventar i lejede lokaler</t>
  </si>
  <si>
    <t>Tilgang af materielle anlægsaktiver under udførelse og 
forudbetalinger for materielle anlægsaktiver</t>
  </si>
  <si>
    <r>
      <t xml:space="preserve">Afgang af grunde og bygninger til kostpris i alt
</t>
    </r>
    <r>
      <rPr>
        <sz val="11"/>
        <rFont val="Calibri"/>
        <family val="2"/>
        <scheme val="minor"/>
      </rPr>
      <t>(p</t>
    </r>
    <r>
      <rPr>
        <sz val="11"/>
        <rFont val="Calibri"/>
        <family val="2"/>
      </rPr>
      <t>kt. 84+85+86)</t>
    </r>
  </si>
  <si>
    <t>Afgang til bogført værdi i alt 
(pkt. 83+87+90-95-99-102)</t>
  </si>
  <si>
    <r>
      <t xml:space="preserve">Afgang af driftsmidler til kostpris i alt
</t>
    </r>
    <r>
      <rPr>
        <sz val="11"/>
        <rFont val="Calibri"/>
        <family val="2"/>
        <scheme val="minor"/>
      </rPr>
      <t>(p</t>
    </r>
    <r>
      <rPr>
        <sz val="11"/>
        <rFont val="Calibri"/>
        <family val="2"/>
      </rPr>
      <t>kt. 88+89)</t>
    </r>
  </si>
  <si>
    <r>
      <t xml:space="preserve">Afgang immaterielle anlægsaktiver til kostpris i alt
</t>
    </r>
    <r>
      <rPr>
        <sz val="11"/>
        <rFont val="Calibri"/>
        <family val="2"/>
        <scheme val="minor"/>
      </rPr>
      <t>(p</t>
    </r>
    <r>
      <rPr>
        <sz val="11"/>
        <rFont val="Calibri"/>
        <family val="2"/>
      </rPr>
      <t>kt.79+80+81+82)</t>
    </r>
  </si>
  <si>
    <r>
      <t>Afgang af andre anlæg, driftsmateriel og inventar til kostpris, 
inkl.</t>
    </r>
    <r>
      <rPr>
        <sz val="11"/>
        <rFont val="Calibri"/>
        <family val="2"/>
      </rPr>
      <t xml:space="preserve"> afgang af inventar i lejede lokaler</t>
    </r>
  </si>
  <si>
    <t>Under tilgang anføres værdien før bogføringsmæssige og finansielle reguleringer,
fx forskudsafskrivninger, kurstab og offentlige tilskud. 
Overførsel (som følge af færdiggørelse) fra pkt. 66 og 77 til andre punkter anses ikke for tilgang.</t>
  </si>
  <si>
    <t>Udbytte, ekstraordinær udbytte, udbetaling til indehavere, efterbetaling til andelshavere og anden udlodning
Udbetalt eller deklareret</t>
  </si>
  <si>
    <t>Equity and liabilities, total</t>
  </si>
  <si>
    <t>Investments include only assets that are intended for the company continuing ownership or use.</t>
  </si>
  <si>
    <t>Plant, machinery and equipment</t>
  </si>
  <si>
    <t>Plant, machinery and equipment, total</t>
  </si>
  <si>
    <t>Disposals of concessions, patents, licences, trademarks, and 
other similar rights (cost value)</t>
  </si>
  <si>
    <t>Disposals of other fixtures and fittings, tools, and equipment at cost value</t>
  </si>
  <si>
    <t>Disposals of Goodwill (cost value)</t>
  </si>
  <si>
    <r>
      <rPr>
        <sz val="11"/>
        <rFont val="Calibri"/>
        <family val="2"/>
      </rPr>
      <t>Corporation tax</t>
    </r>
    <r>
      <rPr>
        <sz val="11"/>
        <rFont val="Calibri"/>
        <family val="2"/>
        <scheme val="minor"/>
      </rPr>
      <t xml:space="preserve"> etc. on ordinary result (+/-)</t>
    </r>
  </si>
  <si>
    <t xml:space="preserve">Danmarks Statistik </t>
  </si>
  <si>
    <t>Statistic Denmark</t>
  </si>
  <si>
    <t>Plant, machinery  and equitment</t>
  </si>
  <si>
    <t>A statistic feedback in your industry level</t>
  </si>
  <si>
    <t>Afskrivninger af materielle og immaterielle anlægsaktiver</t>
  </si>
  <si>
    <t>Nedskrivninger af materielle og immaterielle anlægsaktiver</t>
  </si>
  <si>
    <t>&lt;xbrl xmlns="http://www.xbrl.org/2003/instance" xmlns:b="http://xbrl.dcca.dk/entryBalanceSheetAccountFormIncomeStatementByNature" xmlns:f="http://xbrl.dcca.dk/cmn" xmlns:d="http://xbrl.dcca.dk/fsa" xmlns:e="http://xbrl.dcca.dk/dst" xmlns:c="http://xbrl.dcca.dk/gsd" xmlns:xlink="http://www.w3.org/1999/xlink" xmlns:xbrli="http://www.xbrl.org/2003/instance" xmlns:iso4217="http://www.xbrl.org/2003/iso4217" xmlns:link="http://www.xbrl.org/2003/linkbase" xmlns:xsi="http://www.w3.org/2001/XMLSchema-instance" xsi:schemaLocation="http://xbrl.dcca.dk/entryBalanceSheetAccountFormIncomeStatementByNature http://archprod.service.eogs.dk/taxonomy/20171001/entryDanishGAAPBalanceSheetAccountFormIncomeStatementByNatureIncludingManagementsReviewStatisticsAndTax20171001.xsd"&gt;</t>
  </si>
  <si>
    <t>Find første</t>
  </si>
  <si>
    <t>Find anden</t>
  </si>
  <si>
    <t>Første txt</t>
  </si>
  <si>
    <t>Midt txt</t>
  </si>
  <si>
    <t>Sidste txt</t>
  </si>
  <si>
    <t xml:space="preserve">&lt;link:schemaRef xlink:type="simple" xlink:href="http://archprod.service.eogs.dk/taxonomy/20171001/entryDanishGAAPBalanceSheetAccountFormIncomeStatementByNatureIncludingManagementsReviewStatisticsAndTax20171001.xsd" /&gt; </t>
  </si>
  <si>
    <t>&lt;c:InformationOnTypeOfSubmittedReport contextRef="c10"&gt;Regnskabsstatistik&lt;/c:InformationOnTypeOfSubmittedReport&gt;</t>
  </si>
  <si>
    <t>&lt;c:ReportingPeriodStartDate contextRef="c10"&gt;2013-01-01&lt;/c:ReportingPeriodStartDate&gt;</t>
  </si>
  <si>
    <t>&lt;c:ReportingPeriodEndDate contextRef="c10"&gt;2013-12-31&lt;/c:ReportingPeriodEndDate&gt;</t>
  </si>
  <si>
    <t>&lt;c:DateOfApprovalOfReport contextRef="c10"&gt;2014-02-20&lt;/c:DateOfApprovalOfReport&gt;</t>
  </si>
  <si>
    <t>&lt;c:NameOfReportingEntity contextRef="c10"&gt;Revisor Informatik ApS&lt;/c:NameOfReportingEntity&gt;</t>
  </si>
  <si>
    <t>&lt;c:IdentificationNumberCvrOfReportingEntity contextRef="c10"&gt;19400697&lt;/c:IdentificationNumberCvrOfReportingEntity&gt;</t>
  </si>
  <si>
    <t>KNAVN</t>
  </si>
  <si>
    <t>&lt;e:NameAndSurnameOfContactPerson contextRef="c10"&gt;5270 Odense N&lt;/e:NameAndSurnameOfContactPerson&gt;</t>
  </si>
  <si>
    <t>KEPOST</t>
  </si>
  <si>
    <t>&lt;e:ContactEmailAddress contextRef="c10"&gt;5270 Odense N&lt;/e:ContactEmailAddress&gt;</t>
  </si>
  <si>
    <t>KTLF</t>
  </si>
  <si>
    <t>&lt;e:ContactTelephoneNumber contextRef="c10"&gt;5270 Odense N&lt;/e:ContactTelephoneNumber&gt;</t>
  </si>
  <si>
    <t>KLTLF</t>
  </si>
  <si>
    <t>&lt;e:ContactTelephoneNumberExtension contextRef="c10"&gt;5270 Odense N&lt;/e:ContactTelephoneNumberExtension&gt;</t>
  </si>
  <si>
    <t>OMS</t>
  </si>
  <si>
    <t>&lt;d:Revenue contextRef="c10" decimals="-3" unitRef="u1"&gt;3530000&lt;/d:Revenue&gt;</t>
  </si>
  <si>
    <t>AUER</t>
  </si>
  <si>
    <t>&lt;d:WorkPerformedByEntityAndCapitalised contextRef="c10" decimals="-3" unitRef="u1"&gt;243000&lt;/d:WorkPerformedByEntityAndCapitalised&gt;</t>
  </si>
  <si>
    <t>ADR</t>
  </si>
  <si>
    <t>&lt;d:OtherOperatingIncome contextRef="c10" decimals="-3" unitRef="u1"&gt;2789000&lt;/d:OtherOperatingIncome&gt;</t>
  </si>
  <si>
    <t>FV</t>
  </si>
  <si>
    <t>&lt;d:CostOfSales contextRef="c10" decimals="-3" unitRef="u1"&gt;619000&lt;/d:CostOfSales&gt;</t>
  </si>
  <si>
    <t>KLOE</t>
  </si>
  <si>
    <t>&lt;e:CostOfSubcontractorsAndOtherWorkDoneByOthersNonemployeesOnEntityMaterials contextRef="c10" decimals="-3" unitRef="u1"&gt;0&lt;/e:CostOfSubcontractorsAndOtherWorkDoneByOthersNonemployeesOnEntityMaterials&gt;</t>
  </si>
  <si>
    <t>UDHL</t>
  </si>
  <si>
    <t>&lt;e:RentPaidExcludingHeatingBill contextRef="c10" decimals="-3" unitRef="u1"&gt;13000&lt;/e:RentPaidExcludingHeatingBill&gt;</t>
  </si>
  <si>
    <t>UASI</t>
  </si>
  <si>
    <t>&lt;e:CostOfMinorEquipmentAndFixturesNotCapitalised contextRef="c10" decimals="-3" unitRef="u1"&gt;82000&lt;/e:CostOfMinorEquipmentAndFixturesNotCapitalised&gt;</t>
  </si>
  <si>
    <t>UDVB</t>
  </si>
  <si>
    <t>&lt;e:PaymentsForTemporaryWorkersProvidedFromAnotherEnterprise contextRef="c10" decimals="-3" unitRef="u1"&gt;36000&lt;/e:PaymentsForTemporaryWorkersProvidedFromAnotherEnterprise&gt;</t>
  </si>
  <si>
    <t>ULOL</t>
  </si>
  <si>
    <t>&lt;e:PaymentsForLongtermRentalAndOperationalLeasingOfGoods contextRef="c10" decimals="-3" unitRef="u1"&gt;145000&lt;/e:PaymentsForLongtermRentalAndOperationalLeasingOfGoods&gt;</t>
  </si>
  <si>
    <t>OTDE</t>
  </si>
  <si>
    <t>&lt;f:OrdinaryWriteoffsInRespectOfDebtors contextRef="c10" decimals="-3" unitRef="u1"&gt;700000&lt;/f:OrdinaryWriteoffsInRespectOfDebtors&gt;</t>
  </si>
  <si>
    <t>EKUD</t>
  </si>
  <si>
    <t>&lt;e:OtherExternalChargesExcludingSecondary contextRef="c10" decimals="-3" unitRef="u1"&gt;5883000&lt;/e:OtherExternalChargesExcludingSecondary&gt;</t>
  </si>
  <si>
    <t>LGAG</t>
  </si>
  <si>
    <t>&lt;d:WagesAndSalaries contextRef="c10" decimals="-3" unitRef="u1"&gt;804000&lt;/d:WagesAndSalaries&gt;</t>
  </si>
  <si>
    <t>PUDG</t>
  </si>
  <si>
    <t>&lt;d:PostemploymentBenefitExpense contextRef="c10" decimals="-3" unitRef="u1"&gt;166000&lt;/d:PostemploymentBenefitExpense&gt;</t>
  </si>
  <si>
    <t>AUDG</t>
  </si>
  <si>
    <t>&lt;d:SocialSecurityContributions contextRef="c10" decimals="-3" unitRef="u1"&gt;337000&lt;/d:SocialSecurityContributions&gt;</t>
  </si>
  <si>
    <t>AMI</t>
  </si>
  <si>
    <t>&lt;e:DepreciationAmortisationExpenseOfPropertyPlantAndEquipmentAndIntangibleAssetsRecognisedInProfitOrLoss contextRef="c10" decimals="-3" unitRef="u1"&gt;2024000&lt;/e:DepreciationAmortisationExpenseOfPropertyPlantAndEquipmentAndIntangibleAssetsRecognisedInProfitOrLoss&gt;</t>
  </si>
  <si>
    <t>NMI</t>
  </si>
  <si>
    <t>&lt;e:ImpairmentLossesOfPropertyPlantAndEquipmentAndIntangibleAssetsRecognisedInProfitOrLoss contextRef="c10" decimals="-3" unitRef="u1"&gt;260000&lt;/e:ImpairmentLossesOfPropertyPlantAndEquipmentAndIntangibleAssetsRecognisedInProfitOrLoss&gt;</t>
  </si>
  <si>
    <t>NOAK</t>
  </si>
  <si>
    <t>&lt;d:WritedownsOfCurrentAssetsOtherThanCurrentFinancialAssets contextRef="c10" decimals="-3" unitRef="u1"&gt;599000&lt;/d:WritedownsOfCurrentAssetsOtherThanCurrentFinancialAssets&gt;</t>
  </si>
  <si>
    <t>SEUD</t>
  </si>
  <si>
    <t>&lt;e:OtherOperatingChargesOfNontradingType contextRef="c10" decimals="-3" unitRef="u1"&gt;-3989000&lt;/e:OtherOperatingChargesOfNontradingType&gt;</t>
  </si>
  <si>
    <t>RFEP</t>
  </si>
  <si>
    <t>&lt;e:ProfitLossBeforeFinancialAndExtraordinaryItems contextRef="c10" decimals="-3" unitRef="u1"&gt;-3989000&lt;/e:ProfitLossBeforeFinancialAndExtraordinaryItems&gt;</t>
  </si>
  <si>
    <t>IKUF</t>
  </si>
  <si>
    <t>&lt;e:IncomeFromParticipatingInterests contextRef="c10" decimals="-3" unitRef="u1"&gt;490000&lt;/e:IncomeFromParticipatingInterests&gt;</t>
  </si>
  <si>
    <t>RFAO</t>
  </si>
  <si>
    <t>&lt;e:InterestReceivedOnNoncurrentFinancialAssetsAndCurrentAssets contextRef="c10" decimals="-3" unitRef="u1"&gt;45000&lt;/e:InterestReceivedOnNoncurrentFinancialAssetsAndCurrentAssets&gt;</t>
  </si>
  <si>
    <t>NFAO</t>
  </si>
  <si>
    <t>&lt;d:ImpairmentOfFinancialAssets contextRef="c10" decimals="-3" unitRef="u1"&gt;-83000&lt;/d:ImpairmentOfFinancialAssets&gt;</t>
  </si>
  <si>
    <t>RUDG</t>
  </si>
  <si>
    <t>&lt;e:InterestPayableAndSimilarCharges contextRef="c10" decimals="-3" unitRef="u1"&gt;154000&lt;/e:InterestPayableAndSimilarCharges&gt;</t>
  </si>
  <si>
    <t>ARFS</t>
  </si>
  <si>
    <t>&lt;d:ProfitLossFromOrdinaryActivitiesBeforeTax contextRef="c10" decimals="-3" unitRef="u1"&gt;2612000&lt;/d:ProfitLossFromOrdinaryActivitiesBeforeTax&gt;</t>
  </si>
  <si>
    <t>SSAR</t>
  </si>
  <si>
    <t>&lt;d:TaxExpense contextRef="c10" decimals="-3" unitRef="u1"&gt;158000&lt;/d:TaxExpense&gt;</t>
  </si>
  <si>
    <t>AARE</t>
  </si>
  <si>
    <t>&lt;d:ProfitLoss contextRef="c10" decimals="-3" unitRef="u1"&gt;2454000&lt;/d:ProfitLoss&gt;</t>
  </si>
  <si>
    <t>KEGN</t>
  </si>
  <si>
    <t>&lt;e:ProfitRetainedLossSustained contextRef="c10" decimals="-3" unitRef="u1"&gt;0&lt;/e:ProfitRetainedLossSustained&gt;</t>
  </si>
  <si>
    <t>UDBY</t>
  </si>
  <si>
    <t>&lt;e:DividendsToShareholdersAndSimilarPaymentsToOwners contextRef="c10" decimals="-3" unitRef="u1"&gt;0&lt;/e:DividendsToShareholdersAndSimilarPaymentsToOwners&gt;</t>
  </si>
  <si>
    <t>EGUL</t>
  </si>
  <si>
    <t>&lt;d:Equity contextRef="c12" decimals="-3" unitRef="u1"&gt;14070000&lt;/d:Equity&gt;</t>
  </si>
  <si>
    <t>PAST</t>
  </si>
  <si>
    <t>&lt;d:LiabilitiesAndEquity contextRef="c12" decimals="-3" unitRef="u1"&gt;206233000&lt;/d:LiabilitiesAndEquity&gt;</t>
  </si>
  <si>
    <t>TIFU</t>
  </si>
  <si>
    <t>&lt;e:IncreaseInCompletedDevelopmentProjects contextRef="c10" decimals="-3" unitRef="u1"&gt;201246000&lt;/e:IncreaseInCompletedDevelopmentProjects&gt;</t>
  </si>
  <si>
    <t>TIPL</t>
  </si>
  <si>
    <t>&lt;e:AcquiredConcessionsPatentsLicencesTrademarksAndOtherSimilarRights contextRef="c10" decimals="-3" unitRef="u1"&gt;206233000&lt;/e:AcquiredConcessionsPatentsLicencesTrademarksAndOtherSimilarRights&gt;</t>
  </si>
  <si>
    <t>TISO</t>
  </si>
  <si>
    <t>&lt;e:PurchaseOfSoftware contextRef="c10" decimals="-3" unitRef="u1"&gt;14070000&lt;/e:PurchaseOfSoftware&gt;</t>
  </si>
  <si>
    <t>TIGO</t>
  </si>
  <si>
    <t>&lt;e:PurchaseOfGoodwill contextRef="c10" decimals="-3" unitRef="u1"&gt;2866000&lt;/e:PurchaseOfGoodwill&gt;</t>
  </si>
  <si>
    <t>TIAU</t>
  </si>
  <si>
    <t>&lt;e:IntangibleAssetsInProgress contextRef="c10" decimals="-3" unitRef="u1"&gt;4769000&lt;/e:IntangibleAssetsInProgress&gt;</t>
  </si>
  <si>
    <t>TIAA</t>
  </si>
  <si>
    <t>&lt;d:AdditionsToIntangibleAssets contextRef="c10" decimals="-3" unitRef="u1"&gt;50922000&lt;/d:AdditionsToIntangibleAssets&gt;</t>
  </si>
  <si>
    <t>KEB</t>
  </si>
  <si>
    <t>&lt;e:PurchaseOfBuildingsIncludingLand contextRef="c10" decimals="-3" unitRef="u1"&gt;115000&lt;/e:PurchaseOfBuildingsIncludingLand&gt;</t>
  </si>
  <si>
    <t>OPNY</t>
  </si>
  <si>
    <t>&lt;e:ConstructionOfBuildingsExcludingLand contextRef="c10" decimals="-3" unitRef="u1"&gt;133491000&lt;/e:ConstructionOfBuildingsExcludingLand&gt;</t>
  </si>
  <si>
    <t>KUBG</t>
  </si>
  <si>
    <t>&lt;e:PurchaseOfLandNotBuiltUpon contextRef="c10" decimals="-3" unitRef="u1"&gt;206233000&lt;/e:PurchaseOfLandNotBuiltUpon&gt;</t>
  </si>
  <si>
    <t>OFBB</t>
  </si>
  <si>
    <t>&lt;e:AlterationsAndImprovementsOfBuildingsAndInstallations contextRef="c10" decimals="-3" unitRef="u1"&gt;100000&lt;/e:AlterationsAndImprovementsOfBuildingsAndInstallations&gt;</t>
  </si>
  <si>
    <t>VHPK</t>
  </si>
  <si>
    <t>&lt;e:ConstructionAlterationAndImprovementOfRoadsHarboursSquaresAndSimilarAndDevelopmentAndImprovementOfLand contextRef="c10" decimals="-3" unitRef="u1"&gt;80000&lt;/e:ConstructionAlterationAndImprovementOfRoadsHarboursSquaresAndSimilarAndDevelopmentAndImprovementOfLand&gt;</t>
  </si>
  <si>
    <t>FET</t>
  </si>
  <si>
    <t>&lt;e:IncreaseOfRealEstate contextRef="c10" decimals="-3" unitRef="u1"&gt;60000&lt;/e:IncreaseOfRealEstate&gt;</t>
  </si>
  <si>
    <t>DTAM</t>
  </si>
  <si>
    <t>&lt;e:AdditionsToProductionMachineryAndEquipment contextRef="c10" decimals="-3" unitRef="u1"&gt;200000&lt;/e:AdditionsToProductionMachineryAndEquipment&gt;</t>
  </si>
  <si>
    <t>TAAD</t>
  </si>
  <si>
    <t>&lt;e:AdditionsToOtherPlantOperatingAssetsFixturesAndFurniture contextRef="c10" decimals="-3" unitRef="u1"&gt;150000&lt;/e:AdditionsToOtherPlantOperatingAssetsFixturesAndFurniture&gt;</t>
  </si>
  <si>
    <t>TDRT</t>
  </si>
  <si>
    <t>&lt;e:IncreaseOfMachineryPlantAndEquipment contextRef="c10" decimals="-3" unitRef="u1"&gt;350000&lt;/e:IncreaseOfMachineryPlantAndEquipment&gt;</t>
  </si>
  <si>
    <t>TFMA</t>
  </si>
  <si>
    <t>&lt;e:AdditionsToPropertyPlantAndEquipmentInProgressAndPrepaymentsForPropertyPlantAndEquipment contextRef="c10" decimals="-3" unitRef="u1"&gt;100000&lt;/e:AdditionsToPropertyPlantAndEquipmentInProgressAndPrepaymentsForPropertyPlantAndEquipment&gt;</t>
  </si>
  <si>
    <t>ATIT</t>
  </si>
  <si>
    <t>&lt;e:AdditionsToNoncurrentAssets contextRef="c10" decimals="-3" unitRef="u1"&gt;780000&lt;/e:AdditionsToNoncurrentAssets&gt;</t>
  </si>
  <si>
    <t>BAIFU</t>
  </si>
  <si>
    <t>&lt;e:DecreaseInCompletedDevelopmentProjects contextRef="c10" decimals="-3" unitRef="u1"&gt;150000&lt;/e:DecreaseInCompletedDevelopmentProjects&gt;</t>
  </si>
  <si>
    <t>BAIPL</t>
  </si>
  <si>
    <t>&lt;e:DecreaseOfConcessionsPatentsLicencesTrademarksAndOtherSimilarRights contextRef="c10" decimals="-3" unitRef="u1"&gt;350000&lt;/e:DecreaseOfConcessionsPatentsLicencesTrademarksAndOtherSimilarRights&gt;</t>
  </si>
  <si>
    <t>BAISO</t>
  </si>
  <si>
    <t>&lt;e:DisposalOfSoftware contextRef="c10" decimals="-3" unitRef="u1"&gt;100000&lt;/e:DisposalOfSoftware&gt;</t>
  </si>
  <si>
    <t>BAIGO</t>
  </si>
  <si>
    <t>&lt;e:DecreaseInGoodwill contextRef="c10" decimals="-3" unitRef="u1"&gt;780000&lt;/e:DecreaseInGoodwill&gt;</t>
  </si>
  <si>
    <t>BAIAA</t>
  </si>
  <si>
    <t>&lt;e:DecreaseOfIntangibleAssets contextRef="c10" decimals="-3" unitRef="u1"&gt;200000&lt;/e:DecreaseOfIntangibleAssets&gt;</t>
  </si>
  <si>
    <t>BSABY</t>
  </si>
  <si>
    <t>&lt;e:DisposalsOfBuildingsIncludingLandAtBookValue contextRef="c10" decimals="-3" unitRef="u1"&gt;180000&lt;/e:DisposalsOfBuildingsIncludingLandAtBookValue&gt;</t>
  </si>
  <si>
    <t>BSUBG</t>
  </si>
  <si>
    <t>&lt;e:DisposalsOfLandNotBuiltUponAtBookValue contextRef="c10" decimals="-3" unitRef="u1"&gt;160000&lt;/e:DisposalsOfLandNotBuiltUponAtBookValue&gt;</t>
  </si>
  <si>
    <t>BSVHP</t>
  </si>
  <si>
    <t>&lt;e:DisposalsOfRoadsHarboursSquaresAndSimilarAtBookValue contextRef="c10" decimals="-3" unitRef="u1"&gt;140000&lt;/e:DisposalsOfRoadsHarboursSquaresAndSimilarAtBookValue&gt;</t>
  </si>
  <si>
    <t>BFEGT</t>
  </si>
  <si>
    <t>&lt;e:TotalDecreaseOfRealEstateAtBookValue contextRef="c10" decimals="-3" unitRef="u1"&gt;480000&lt;/e:TotalDecreaseOfRealEstateAtBookValue&gt;</t>
  </si>
  <si>
    <t>BSTAM</t>
  </si>
  <si>
    <t>&lt;e:DisposalsOfProductionMachineryAndEquipmentAtBookValue contextRef="c10" decimals="-3" unitRef="u1"&gt;110000&lt;/e:DisposalsOfProductionMachineryAndEquipmentAtBookValue&gt;</t>
  </si>
  <si>
    <t>BSADI</t>
  </si>
  <si>
    <t>&lt;e:DisposalsOfOtherPlantOperatingAssetsFixturesAndFurnitureAtBookValue contextRef="c10" decimals="-3" unitRef="u1"&gt;115000&lt;/e:DisposalsOfOtherPlantOperatingAssetsFixturesAndFurnitureAtBookValue&gt;</t>
  </si>
  <si>
    <t>BADRT</t>
  </si>
  <si>
    <t>&lt;e:TotalDecreaseOfMachineryPlantAndEquipmentAtBookValue contextRef="c10" decimals="-3" unitRef="u1"&gt;225000&lt;/e:TotalDecreaseOfMachineryPlantAndEquipmentAtBookValue&gt;</t>
  </si>
  <si>
    <t>TAIFU</t>
  </si>
  <si>
    <t>&lt;e:ReversalOfAmortisationOnDecreaseInCompletedDevelopmentProjects contextRef="c10" decimals="-3" unitRef="u1"&gt;905000&lt;/e:ReversalOfAmortisationOnDecreaseInCompletedDevelopmentProjects&gt;</t>
  </si>
  <si>
    <t>TAIPL</t>
  </si>
  <si>
    <t>&lt;e:ReversalOfAmortisationOnDecreaseOfConcessionsPatentsLicencesTrademarksAndOtherSimilarRights contextRef="c10" decimals="-3" unitRef="u1"&gt;905000&lt;/e:ReversalOfAmortisationOnDecreaseOfConcessionsPatentsLicencesTrademarksAndOtherSimilarRights&gt;</t>
  </si>
  <si>
    <t>TAISO</t>
  </si>
  <si>
    <t>&lt;e:ReversalOfAmortisationOnDisposalOfSoftware contextRef="c10" decimals="-3" unitRef="u1"&gt;905000&lt;/e:ReversalOfAmortisationOnDisposalOfSoftware&gt;</t>
  </si>
  <si>
    <t>TAIGO</t>
  </si>
  <si>
    <t>&lt;e:ReversalOfAmortisationOnDecreaseInGoodwill contextRef="c10" decimals="-3" unitRef="u1"&gt;905000&lt;/e:ReversalOfAmortisationOnDecreaseInGoodwill&gt;</t>
  </si>
  <si>
    <t>TAIAA</t>
  </si>
  <si>
    <t>&lt;e:ReversalOfAmortisationOnTotalDecreaseOfIntangibleAssets contextRef="c10" decimals="-3" unitRef="u1"&gt;905000&lt;/e:ReversalOfAmortisationOnTotalDecreaseOfIntangibleAssets&gt;</t>
  </si>
  <si>
    <t>TSABY</t>
  </si>
  <si>
    <t>&lt;e:ReversalOfAmortisationOnDisposalsOfBuildingsIncludingLand contextRef="c10" decimals="-3" unitRef="u1"&gt;905000&lt;/e:ReversalOfAmortisationOnDisposalsOfBuildingsIncludingLand&gt;</t>
  </si>
  <si>
    <t>TSUBG</t>
  </si>
  <si>
    <t>&lt;e:ReversalOfAmortisationOnDisposalOfLandNotBuiltUponIncludingLand contextRef="c10" decimals="-3" unitRef="u1"&gt;905000&lt;/e:ReversalOfAmortisationOnDisposalOfLandNotBuiltUponIncludingLand&gt;</t>
  </si>
  <si>
    <t>TSVHP</t>
  </si>
  <si>
    <t>&lt;e:ReversalOfAmortisationOnDisposalsOfRoadsHarboursSquaresAndSimilarIncludingLand contextRef="c10" decimals="-3" unitRef="u1"&gt;905000&lt;/e:ReversalOfAmortisationOnDisposalsOfRoadsHarboursSquaresAndSimilarIncludingLand&gt;</t>
  </si>
  <si>
    <t>TFEGT</t>
  </si>
  <si>
    <t>&lt;e:ReversalOfAmortisationOnTotalDecreaseOfRealEstate contextRef="c10" decimals="-3" unitRef="u1"&gt;905000&lt;/e:ReversalOfAmortisationOnTotalDecreaseOfRealEstate&gt;</t>
  </si>
  <si>
    <t>TSTAM</t>
  </si>
  <si>
    <t>&lt;e:ReversalOfAmortisationOnDisposalsOfProductionMachineryAndEquipment contextRef="c10" decimals="-3" unitRef="u1"&gt;905000&lt;/e:ReversalOfAmortisationOnDisposalsOfProductionMachineryAndEquipment&gt;</t>
  </si>
  <si>
    <t>TSADI</t>
  </si>
  <si>
    <t>&lt;e:ReversalOfAmortisationOnDisposalsOfOthePlantOperatingAssetsFixturesAndFurniture contextRef="c10" decimals="-3" unitRef="u1"&gt;905000&lt;/e:ReversalOfAmortisationOnDisposalsOfOthePlantOperatingAssetsFixturesAndFurniture&gt;</t>
  </si>
  <si>
    <t>TADRT</t>
  </si>
  <si>
    <t>&lt;e:ReversalOfAmortisationOnTotalDecreaseOfMachineryPlantAndEquipment contextRef="c10" decimals="-3" unitRef="u1"&gt;905000&lt;/e:ReversalOfAmortisationOnTotalDecreaseOfMachineryPlantAndEquipment&gt;</t>
  </si>
  <si>
    <t>AFBT</t>
  </si>
  <si>
    <t>&lt;e:TotalDisposalsOfAssets contextRef="c10" decimals="-3" unitRef="u1"&gt;905000&lt;/e:TotalDisposalsOfAssets&gt;</t>
  </si>
  <si>
    <t>TBM (TILBAGEMELDING)</t>
  </si>
  <si>
    <t>&lt;e:RequestForFreeCopyOfStatisticsInReturnForHelp contextRef="c10"&gt;true&lt;/e:RequestForFreeCopyOfStatisticsInReturnForHelp&gt;</t>
  </si>
  <si>
    <t>&lt;!--Context_Duration--&gt;</t>
  </si>
  <si>
    <t>&lt;context id="c10"&gt;</t>
  </si>
  <si>
    <t>&lt;entity&gt;</t>
  </si>
  <si>
    <t>&lt;identifier scheme="http://www.dcca.dk/cvr"&gt;27010768&lt;/identifier&gt;</t>
  </si>
  <si>
    <t>&lt;/entity&gt;</t>
  </si>
  <si>
    <t>&lt;period&gt;</t>
  </si>
  <si>
    <t>&lt;startDate&gt;2013-01-01&lt;/startDate&gt;</t>
  </si>
  <si>
    <t>&lt;endDate&gt;2013-12-31&lt;/endDate&gt;</t>
  </si>
  <si>
    <t>&lt;/period&gt;</t>
  </si>
  <si>
    <t>&lt;/context&gt;</t>
  </si>
  <si>
    <t>&lt;!--Context_Instant_pre--&gt;</t>
  </si>
  <si>
    <t>&lt;context id="c11"&gt;</t>
  </si>
  <si>
    <t>&lt;instant&gt;2013-01-01&lt;/instant&gt;</t>
  </si>
  <si>
    <t>&lt;!--Context_Instant--&gt;</t>
  </si>
  <si>
    <t>&lt;context id="c12"&gt;</t>
  </si>
  <si>
    <t>&lt;instant&gt;2013-12-31&lt;/instant&gt;</t>
  </si>
  <si>
    <t>&lt;!--DKK 1000--&gt;</t>
  </si>
  <si>
    <t>&lt;unit id="u1"&gt;</t>
  </si>
  <si>
    <t>&lt;measure&gt;iso4217:DKK&lt;/measure&gt;</t>
  </si>
  <si>
    <t>&lt;/unit&gt;</t>
  </si>
  <si>
    <t>&lt;/xbrl&gt;</t>
  </si>
  <si>
    <t>Test A/S</t>
  </si>
  <si>
    <t>DST</t>
  </si>
  <si>
    <r>
      <t xml:space="preserve">Dato for godkendelse af årsrapporten: </t>
    </r>
    <r>
      <rPr>
        <b/>
        <sz val="11"/>
        <rFont val="Calibri"/>
        <family val="2"/>
      </rPr>
      <t>ÅÅÅÅ-MM-DD</t>
    </r>
  </si>
  <si>
    <r>
      <t xml:space="preserve">Date of  approval of the official annual report: </t>
    </r>
    <r>
      <rPr>
        <b/>
        <sz val="11"/>
        <rFont val="Calibri"/>
        <family val="2"/>
      </rPr>
      <t>YYYY-MM-DD</t>
    </r>
  </si>
  <si>
    <t>Cost of sales (materials)</t>
  </si>
  <si>
    <t>Regnskabsstatistik</t>
  </si>
  <si>
    <t>Årets resultat (+/-)</t>
  </si>
  <si>
    <t>Profit or loss for the year (+/-)</t>
  </si>
  <si>
    <t>Ordinært resultat, før skat (+/-)</t>
  </si>
  <si>
    <t>Profit or loss before tax (+/-)</t>
  </si>
  <si>
    <t>Tab på debitorer (konstaterede tab og ændringer i hensættelse) (+/-)</t>
  </si>
  <si>
    <t>Profit retained (+) or loss sustained (-)</t>
  </si>
  <si>
    <t>Egenkapital ultimo (+/-)</t>
  </si>
  <si>
    <t>Equity ultimo (+/-)</t>
  </si>
  <si>
    <t>DKK</t>
  </si>
  <si>
    <r>
      <t xml:space="preserve">Financial year:  from </t>
    </r>
    <r>
      <rPr>
        <b/>
        <sz val="11"/>
        <rFont val="Calibri"/>
        <family val="2"/>
        <scheme val="minor"/>
      </rPr>
      <t xml:space="preserve">YYYY-MM-DD </t>
    </r>
    <r>
      <rPr>
        <sz val="11"/>
        <rFont val="Calibri"/>
        <family val="2"/>
        <scheme val="minor"/>
      </rPr>
      <t xml:space="preserve"> and to </t>
    </r>
    <r>
      <rPr>
        <b/>
        <sz val="11"/>
        <rFont val="Calibri"/>
        <family val="2"/>
      </rPr>
      <t>YYYY-MM-DD</t>
    </r>
  </si>
  <si>
    <r>
      <t xml:space="preserve">De anførte oplysninger vedrører regnskabsperiode:  Fra </t>
    </r>
    <r>
      <rPr>
        <b/>
        <sz val="11"/>
        <rFont val="Calibri"/>
        <family val="2"/>
        <scheme val="minor"/>
      </rPr>
      <t>ÅÅÅÅ-MM-DD</t>
    </r>
    <r>
      <rPr>
        <sz val="11"/>
        <rFont val="Calibri"/>
        <family val="2"/>
        <scheme val="minor"/>
      </rPr>
      <t xml:space="preserve"> og til </t>
    </r>
    <r>
      <rPr>
        <b/>
        <sz val="11"/>
        <rFont val="Calibri"/>
        <family val="2"/>
      </rPr>
      <t>ÅÅÅÅ-MM-DD</t>
    </r>
  </si>
  <si>
    <t xml:space="preserve"> 1000--&gt;</t>
  </si>
  <si>
    <t>test@test.dk</t>
  </si>
  <si>
    <t>Kopier kolonne P til fx Notesblokken eller Notepad og gem den, så er XBRL-filen dannet</t>
  </si>
  <si>
    <t>Filen bliver afvist, hvis filen ikke er gemt med en UTF-8 kodning</t>
  </si>
  <si>
    <r>
      <t>OBS! Benyttes fx Notesblok/Notepad til at danne XBRL filen, skal filen gemmes med</t>
    </r>
    <r>
      <rPr>
        <b/>
        <sz val="11"/>
        <color rgb="FF000000"/>
        <rFont val="Calibri"/>
        <family val="2"/>
      </rPr>
      <t xml:space="preserve"> kodning "UTF-8"</t>
    </r>
    <r>
      <rPr>
        <sz val="11"/>
        <color rgb="FF000000"/>
        <rFont val="Calibri"/>
        <family val="2"/>
        <scheme val="minor"/>
      </rPr>
      <t xml:space="preserve"> - se figur A nedenfor</t>
    </r>
  </si>
  <si>
    <t>Figur A</t>
  </si>
  <si>
    <t>Figure A</t>
  </si>
  <si>
    <t>Arbejde udført for egen regning og opført under aktiver som tilgang</t>
  </si>
  <si>
    <t>Andre driftsindtægter 
• Her anføres kun indtægter af sekundær karakter</t>
  </si>
  <si>
    <t>Køb af underentrepriser/underleverandører
• Køb af andres arbejde i forbindelse med virksomhedens primære drift (fremmed arbejde)</t>
  </si>
  <si>
    <t>Omkostninger til husleje (ekskl. varme og el)
• Omfatter kun udgifter til lejeforhold</t>
  </si>
  <si>
    <t>Omkostninger til anskaffelse af småinventar/driftsmidler med kort levetid
• Udgifter til anskaffelser, der udgiftsføres fuldt ud over resultatopgørelsen i købsåret, dvs. straksafskrives</t>
  </si>
  <si>
    <t>Eksterne omkostninger i øvrigt (bortset fra poster af sekundær karakter)
• Udgifter til køretøjer, reparation, vedligeholdelse, rengøring, uddannelse, arbejdstøj, kontorartikler, telefon, revisor , forsikringer ol.</t>
  </si>
  <si>
    <t>Lønninger og gager
• Refusioner og viderefaktureret løn fratrækkes ikke og anføres i pkt. 3 som anden driftsindtægt</t>
  </si>
  <si>
    <t>Sekundære omkostninger
•Tab af salg af immaterielle og materielle anlægsafgifter, udgifter til erstatninger ol.</t>
  </si>
  <si>
    <t>Nedskrivning af finansielle anlægs- og omsætningsaktiver
• Nedskrivninger, hvor aktivets værdi permanent antages at være lavere end  anskaffelses-eller kostprisen, incl negativ udbytte</t>
  </si>
  <si>
    <t>Renteindtægter o.l. af finansielle anlægsaktiver og omsætningsaktiver
• Af tilgodehavende, obligationer samt andre værdipapirer og likvide beholdninger</t>
  </si>
  <si>
    <t>Tilgang af Erhvervede koncessioner, patenter, licenser, varemærker samt lignende rettigheder til kostpris</t>
  </si>
  <si>
    <t>Tilgang af Immaterialle aktiver under udvikling</t>
  </si>
  <si>
    <t>Tilgang/Køb af ubebyggede grunde</t>
  </si>
  <si>
    <t>Tilgang af veje, havne, pladser o.l. til kostpris
• Bemærk, at overførsel fra posten Aktiver under opførelse er ikke en tilgang</t>
  </si>
  <si>
    <t>Tilgang af produktionsanlæg og maskiner
• Bemærk, at overførsel fra posten Aktiver under opførelse er ikke en tilgang</t>
  </si>
  <si>
    <t xml:space="preserve">Tilgang af andre anlæg, driftsmateriel og inventar til kostpris 
• Bemærk, at overførsel fra posten Aktiver under opførelse er ikke en tilgang
(inkl. omkostninger til inventar i, og ombygning af lejede lokaler) </t>
  </si>
  <si>
    <t>Tilgang af ombygning af bygninger til kostpris
Medtages ikke:
• Omkostninger til ombygning af lejede lokaler (Angives i pkt. 75) 
• Bemærk, at overførsel fra posten Aktiver under opførelse er ikke en tilgang</t>
  </si>
  <si>
    <t>Reversal of accumulated amortisation and impairment of the disposed goodwill</t>
  </si>
  <si>
    <t>Reversal of accumulated amortisation and impairment of the disposed software</t>
  </si>
  <si>
    <t>Reversal of accumulated amortisation and impairment of the disposed production machinery and equipment</t>
  </si>
  <si>
    <t>Reversal of accumulated amortisation and impairment of the disposed machinery, plant and equipment, total</t>
  </si>
  <si>
    <t>Disposals of production machinery and equipment (cost value)</t>
  </si>
  <si>
    <t>Disposals of completed development projects (cost value)</t>
  </si>
  <si>
    <t>Tilgang af opførelsesudgifter for nybygninger (ekskl. grunde)
• Bemærk, at overførsel fra posten Aktiver under opførelse er ikke en tilgang</t>
  </si>
  <si>
    <t>Andre omkostninger til social sikring
• Arbejdsgiverens bidrag til ATP, AER, BST ol. og personaleforsikringer i form af syge-arbejdsskade- ulykkes og livsforsikringer mm.</t>
  </si>
  <si>
    <t>Interest payable and similar charges
• Financial cost</t>
  </si>
  <si>
    <t>Additions of tangible assets in progress and Prepayments</t>
  </si>
  <si>
    <t>Land and buildings, total
(pkt. 84+85+86)</t>
  </si>
  <si>
    <t>Machinery, plant and equipment, total
(pkt. 88+89)</t>
  </si>
  <si>
    <t>Intangible assets, total
(pkt.79+80+81+82)</t>
  </si>
  <si>
    <t>Reversal of amortisation on disposals of intangible assets, total
(pkt.91+92+93+94)</t>
  </si>
  <si>
    <t>Tilbageførte afskrivninger immaterielle anlægsaktiver i alt
(pkt.91+92+93+94)</t>
  </si>
  <si>
    <t>Tilbageførte afskrivninger på grunde og bygninger i alt
(pkt.96+97+98)</t>
  </si>
  <si>
    <t>Reversal of amortisation on disposals of land and buildings, total
(pkt.96+97+98)</t>
  </si>
  <si>
    <t>Reversal of accumulated amortisation and impairment of the disposed machinery, plant and equipment, total
(pkt. 100+101)</t>
  </si>
  <si>
    <t>Tilbageførte afskrivninger på driftsmidler i alt
(pkt. 100+101)</t>
  </si>
  <si>
    <t>Immaterielle anlægsaktiver i alt
(pkt. 62+63+64+65+66)</t>
  </si>
  <si>
    <t>Intangible assets, total
(pkt. 62+63+64+65+66)</t>
  </si>
  <si>
    <t>Land and buildings, total
(pkt. 68+69+70+71+72)</t>
  </si>
  <si>
    <t>Fast ejendom i alt
(pkt. 68+69+70+71+72)</t>
  </si>
  <si>
    <t>Driftsmidler i alt
(pkt. 74+75)</t>
  </si>
  <si>
    <t>Plant, machinery and equipment, total
(pkt. 74+75)</t>
  </si>
  <si>
    <t>Tilgang i alt
(pkt. 67+73+76+77)</t>
  </si>
  <si>
    <t>Increase, total
(pkt. 67+73+76+77)</t>
  </si>
  <si>
    <t>Write downs of current assets other than current financial assets 
• eg. extraordinary write down of stock</t>
  </si>
  <si>
    <t>Other operating income
• Income not related to the primary operating business</t>
  </si>
  <si>
    <t xml:space="preserve">Andre driftsindtægter 
</t>
  </si>
  <si>
    <t xml:space="preserve">Cost of sales (materials)
</t>
  </si>
  <si>
    <t>Køb af underentrepriser/underleverandører</t>
  </si>
  <si>
    <t>Køb af andres arbejde i forbindelse med virksomhedens primære drift (fremmed arbejde)
• Omkostninger til andres bearbejdning af virksomhedens råmaterialer og halvfabrikata
• Omkostninger til arbejder, som er udført af underentreprenører/underleveandører 
fx. transportbranchen: omkostninger til andre vognmænd, fragtfirmaer o.l</t>
  </si>
  <si>
    <t>Omkostninger til husleje (ekskl. varme og el)</t>
  </si>
  <si>
    <t>Rent paid (excl. heating bill)</t>
  </si>
  <si>
    <t>Omkostninger til anskaffelse af småinventar/driftsmidler med kort levetid</t>
  </si>
  <si>
    <t xml:space="preserve">Omkostninger til langtidsleje og operationel leasing
</t>
  </si>
  <si>
    <t xml:space="preserve">Eksterne omkostninger i øvrigt (bortset fra poster af sekundær karakter)
</t>
  </si>
  <si>
    <t>Other external charges (administrative costs etc.)</t>
  </si>
  <si>
    <t>Udgifter til køretøjer, reparation, vedligeholdelse, rengøring, uddannelse, arbejdstøj, kontorartikler, telefon, revisor , forsikringer ol.</t>
  </si>
  <si>
    <t xml:space="preserve">Lønninger og gager
</t>
  </si>
  <si>
    <t>• Arbejdsgiverens bidrag til de ansattes pensionsordninger i form af overenskomstaftale pensionsordninger, firmapensionordninger ol.
• Pensionsudbetalinger til fratrådte medarbejdere</t>
  </si>
  <si>
    <t>Wages and salaries, total</t>
  </si>
  <si>
    <t>Pension costs, total</t>
  </si>
  <si>
    <t xml:space="preserve">Other social security costs
</t>
  </si>
  <si>
    <t>Andre omkostninger til social sikring</t>
  </si>
  <si>
    <t xml:space="preserve">Nedskrivninger af omsætningsaktiver (bortset fra finansielle omsætningsaktiver)
</t>
  </si>
  <si>
    <t xml:space="preserve">Write downs of current assets other than current financial assets 
</t>
  </si>
  <si>
    <t xml:space="preserve">Sekundære omkostninger
</t>
  </si>
  <si>
    <t xml:space="preserve">Renteindtægter o.l. af finansielle anlægsaktiver og omsætningsaktiver
</t>
  </si>
  <si>
    <t>• Af tilgodehavende, obligationer samt andre værdipapirer og likvide beholdninger</t>
  </si>
  <si>
    <t xml:space="preserve">Impairment of financial assets 
</t>
  </si>
  <si>
    <t>• Negative dividend and negative value adjustments of investments (eg. in subsidiaries/affiliated companies)</t>
  </si>
  <si>
    <t xml:space="preserve">Nedskrivning af finansielle anlægs- og omsætningsaktiver
</t>
  </si>
  <si>
    <t xml:space="preserve">Interest payable and similar charges
</t>
  </si>
  <si>
    <t xml:space="preserve">Indtægter af kapitalandele og øvrigt udbytte af finansielle anlægsaktiver </t>
  </si>
  <si>
    <t xml:space="preserve">Dividends and other income received from fixed financial assets 
</t>
  </si>
  <si>
    <t>• Konstaterede tab
• Hensættelser til imødegåelse af tab på debitorer
• Regulering af hensættelse til tab på debitorer (deriblandt tilbageførsel af tidligere hensættelser)</t>
  </si>
  <si>
    <t>• Udgifter til anskaffelser, der udgiftsføres fuldt ud over resultatopgørelsen i købsåret, dvs. straksafskrives</t>
  </si>
  <si>
    <t>• The employer's contribution to the employees'  pension schemes eg. Company pension schemes, collective agreement pension schemes etc.
• Pension payments to retired employees</t>
  </si>
  <si>
    <t>Depreciation and amortisation of tangible and intangible fixed assets</t>
  </si>
  <si>
    <t>• Financial costs</t>
  </si>
  <si>
    <t>Dividends to shareholders and similar payments to owners including extraordinary dividends</t>
  </si>
  <si>
    <t>Som ikke er IFRS16 leasing</t>
  </si>
  <si>
    <t>But not cost related to IFRS16 leasing</t>
  </si>
  <si>
    <t>Medtages: 
• Omkostninger for egen regning til materialer, egne lønninger m.v. til forbedring af egne bygninger, maskiner, udvikling af software o.l. 
Medtages ikke: 
• Køb af andres forbedring af virksomhedens bygninger, maskiner, udvikling af software o.l.</t>
  </si>
  <si>
    <t>Medtages: 
• Færdigvarer/råvarer og hjælpemidler inkl. fragt og told. Fratræk prisnedslag, godtgørelser, kontantrabatter og bonus
• Kun for TRANSPORTBRANCHEN: medtag brændstof til fly/færger/busser/lastbiler
Medtages ikke:
• Løn (pkt. 12)
• Køb af underentreprise (pkt. 5) som f.eks. fremmed kørsel
• Andre omkostninger, der kan henføres til vikaromkostninger (pkt. 8), leasing (pkt. 9), småanskaffelser (pkt. 7), eller reparationer og forsikringer ol. (pkt. 11)</t>
  </si>
  <si>
    <t>Under afgang anføres afgangen af aktiver i kostpriser samt de tilbageførte afskrivninger/nedskrivninger i forbindelse med årets afgang</t>
  </si>
  <si>
    <t>Tilgang/Køb af ubebyggede grunde
• Bemærk, at overførsel fra posten Aktiver under opførelse er ikke en tilgang</t>
  </si>
  <si>
    <t>Tilgang/Køb af eksisterende bygninger (inkl. grundværdi)
• Bemærk, at overførsel fra posten Aktiver under opførelse er ikke en tilgang</t>
  </si>
  <si>
    <t xml:space="preserve">Udfyld indberetningsskemaet i fanen " Regnskabsstatistik"  indberetningsskemaet. Alle de grå felter skal udfyldes for, at indberetningen er korrekt. </t>
  </si>
  <si>
    <t>1. Dan og gem XBRL fil</t>
  </si>
  <si>
    <t>2.1 Virk.dk - Regnskabsstatistik</t>
  </si>
  <si>
    <t>hvorefter der trykkes næste</t>
  </si>
  <si>
    <r>
      <t xml:space="preserve"> </t>
    </r>
    <r>
      <rPr>
        <b/>
        <i/>
        <sz val="11"/>
        <rFont val="Calibri"/>
        <family val="2"/>
      </rPr>
      <t xml:space="preserve">Regnskabsstatistik til Danmarks Statistik </t>
    </r>
  </si>
  <si>
    <t>2.2 Upload XBRL fil</t>
  </si>
  <si>
    <t>Tryk ”vælg fil”, og upload din XBRL-fil og tryk næste.</t>
  </si>
  <si>
    <t>2.3 Test XBRL fil og indsend indberetning</t>
  </si>
  <si>
    <t>Du kan nu teste din indberetningsfil, og indsende indberetningen</t>
  </si>
  <si>
    <r>
      <t>HUSK</t>
    </r>
    <r>
      <rPr>
        <sz val="10.5"/>
        <color theme="1"/>
        <rFont val="Georgia"/>
        <family val="1"/>
      </rPr>
      <t xml:space="preserve">! kontroller at </t>
    </r>
    <r>
      <rPr>
        <b/>
        <sz val="10.5"/>
        <color theme="1"/>
        <rFont val="Georgia"/>
        <family val="1"/>
      </rPr>
      <t>det firmanavn og CVR-nummer der indberettes for fremgår af oversigten.</t>
    </r>
  </si>
  <si>
    <t>3. Kvittering</t>
  </si>
  <si>
    <t>Afslutningsvis får du en kvittering</t>
  </si>
  <si>
    <t>www.dst.dk/regn</t>
  </si>
  <si>
    <t>2. Start</t>
  </si>
  <si>
    <t>2.2 Upload XBRL file</t>
  </si>
  <si>
    <t>2.3 Test the XBRL file and send the report</t>
  </si>
  <si>
    <t>If you wish to test the XBRL file i correct, you can press the ' Test' button 
Or you can upload the report to Statistic Denmark</t>
  </si>
  <si>
    <t xml:space="preserve">REMINDER: Please remember to control that the companys name (Navn) and the cvr. no (CVR-nummer) is correct. </t>
  </si>
  <si>
    <t>3. Receipt</t>
  </si>
  <si>
    <t>You wil receive a receipt as a validation that the report have been received and accepted</t>
  </si>
  <si>
    <t>2.1 Virk.dk - Financial &amp; Accounting Statistic</t>
  </si>
  <si>
    <t>Click on the ”vælg fil”- button to find and upload the XBRL-file and click on the ”næste” - button to continue</t>
  </si>
  <si>
    <t>Click on the ”næste”-button to continue</t>
  </si>
  <si>
    <t>Under indberetning og myndighed;</t>
  </si>
  <si>
    <t>In the section below: ¨vælg den ønskede indberetning og myndighed¨ you must choose the item:</t>
  </si>
  <si>
    <t>Dette er en vejledning til indberetning til Regnskabsstatistikken</t>
  </si>
  <si>
    <t>Læs venligst Start-siden grundigt.</t>
  </si>
  <si>
    <t>• Kun pkt. 8,19,24-27 samt pkt. 55 må indeholde et negativt fortegn</t>
  </si>
  <si>
    <t xml:space="preserve">Arket " Regnskabsstatistik" viser indberetningsskemaet. 
Alle de grå felter skal udfyldes for, at indberetningen er korrekt. </t>
  </si>
  <si>
    <t>Hvis du ikke har tal for en given post, skrives et "0".</t>
  </si>
  <si>
    <t>Årets resultat (+/-)
(pkt. 24-25)</t>
  </si>
  <si>
    <t>• Der er indlagt nogle valideringer i cellerne. Hvis den en celle farves rødt, skyldes det enten forkerte fortegn eller decimaler i cellen 
Derfor tjek venligst dine indtastede tal igen</t>
  </si>
  <si>
    <t>Please read the ¨Start - Guide¨ thoroughly</t>
  </si>
  <si>
    <t xml:space="preserve">Posterne skrives i hele 1.000 kroner og må ikke indeholde decimaler - i eksemplet er anvendt DKK </t>
  </si>
  <si>
    <t>1. ¨Start-guide¨: Her finder du en forside med oversigt og generelle råd vedrørende Regnskabsstatistikken</t>
  </si>
  <si>
    <t>This Excel contain the following worksheets:</t>
  </si>
  <si>
    <t>Turnover (net sales). Excluding discounts, VAT and excise duties</t>
  </si>
  <si>
    <t>FAQ og spørgsmål om REGNSKABSSTATISTIKKEN</t>
  </si>
  <si>
    <t xml:space="preserve">Danmarks Statistik udarbejder årligt regnskabsstatistik for firmaer i private byerhverv. I statistikken har vi indhentet eller beregnet regnskabstal for næsten alle danske erhvervsvirksomheder
Formålet med Regnskabsstatistik for de private byerhverv er at belyse det danske erhvervsliv og danne grundlag for driftsøkonomiske analyser, erhvervspolitiske beslutninger og for evaluering af den førte erhvervspolitik. Herudover er regnskabsstatistikken et meget væsentligt input til opgørelsen af nationalregnskabet. </t>
  </si>
  <si>
    <t>Purpose</t>
  </si>
  <si>
    <t>Formål</t>
  </si>
  <si>
    <t>Det korte svar er nej</t>
  </si>
  <si>
    <t>Unfortunely - No</t>
  </si>
  <si>
    <t>There can be various reasons why a file is rejected</t>
  </si>
  <si>
    <t>Statistikken er lovpligtig og indsamles på baggrund af Lov om Danmarks Statistik, jfr. lovbekendtgørelse nr. 599 af 22. juni 2000, § 8 og 12</t>
  </si>
  <si>
    <t>Contact information</t>
  </si>
  <si>
    <t>Telephone : 39173570</t>
  </si>
  <si>
    <t>Email: Regn@dst.dk</t>
  </si>
  <si>
    <t>Telefon nr. : 39173570</t>
  </si>
  <si>
    <t>The worksheet " Regnskabsstatistik" contains the accounting form where you can type in the gray cells</t>
  </si>
  <si>
    <t>If you have no income/cost to report for an item please type a "0" in the cell</t>
  </si>
  <si>
    <t>• Only item 8,19,24-27 and item 55 may have a minus sign, all other items are (in advanced) presumed  either as an income or a cost</t>
  </si>
  <si>
    <t>All amounts must be reported in 1.000 and with no use of decimals</t>
  </si>
  <si>
    <t>• Information: There have been added validations to the cells
If a cell turns red, it is due to either a minus sign or the appearence of decimals in the cell
Please check the entered amounts again</t>
  </si>
  <si>
    <t xml:space="preserve">1. ¨Start-guide¨: In this worksheet you will find generel information and an overview of the content </t>
  </si>
  <si>
    <t>2. ¨Regnskabsstatistik¨: Her indtaster du selve indberetningen
• Hvis du kopierer og indsætter tal, indsæt kun tal uden formatering</t>
  </si>
  <si>
    <t>Reversal of accumulated amortisation and impairment of the disposed other fixtures and fittings, 
tools and equipment</t>
  </si>
  <si>
    <t>Reversal of amortisation on disposals of intangible assets</t>
  </si>
  <si>
    <t>Disposals in total at book value
(pts. 83+87+90-95-99-102)</t>
  </si>
  <si>
    <t>Tilgang af veje, havne, pladser o.l. til kostpris
• Bemærk, at overførsel fra posten ¨Aktiver under opførelse¨ ikke er en tilgang</t>
  </si>
  <si>
    <t>Addition/Construction, alteration and improvement of roads, harbours, squares, etc 
including development and improvement of land
• Transfer (as a result of completion) from item 77 is not considered an increase</t>
  </si>
  <si>
    <t>Medtages: 
• Indtægt, som ikke angår den egentlige drift, fx lejeindtægter og gevinst ved salg af immaterielle og materielle anlægsaktiver
• Refunderede syge- og barselsdagpenge eller løntilskud til fx elever samt viderefaktureret løn
Medtages ikke:
• Tab, som ikke angår den egentlige drift, fx. tab ved salg af immaterielle og materielle anlægsaktiver eller negative lejeindtægter angives under pkt. 18</t>
  </si>
  <si>
    <t>Indberetningen skal indeholde regnskabsdata for det udtrukkede cvr nr., indtast i højre kolonne (grå felter). 
Hvis jeres firma er et moderselskab, skal I kun indtaste oplysninger om moderselskabet, ikke hele koncernen
Pkt.19 til 60, skal stemme overens med den officielle Årsrapport</t>
  </si>
  <si>
    <t>Cost of sale only apply to cost of materials, freight and duties on goods
• For the transportation industry:  cost of sale may also include cost for fuel 
Please do not include: 
• Cost of wages amd salaries for production
• Cost of subcontractors or work performed by others, these cost must be added in item no. 5
• Neither of the following cost are considered as cost of sale: 
Duties, roadcharges, cost to ferry or bridges, fees to harbour or airports, insurance, fines, repairs, leasing etc.
All of the mentioned cost must be added to item no. 11 and leasing to item no. 9</t>
  </si>
  <si>
    <r>
      <rPr>
        <sz val="11"/>
        <rFont val="Calibri"/>
        <family val="2"/>
      </rPr>
      <t>• Cost for the processing of the company's raw materials and semi-finished products done by others</t>
    </r>
    <r>
      <rPr>
        <sz val="11"/>
        <rFont val="Calibri"/>
        <family val="2"/>
        <scheme val="minor"/>
      </rPr>
      <t xml:space="preserve">
• Cost for work done by others eg. subcontractors
For the transportation industry:  eg. transportation done by other freight companies, truck drivers, ships or planes</t>
    </r>
  </si>
  <si>
    <r>
      <t xml:space="preserve">Rent only, other cost related to renting can be applied to item 11
Rent includes expenses for: 
• Regular rent
• Rent of area 
</t>
    </r>
    <r>
      <rPr>
        <sz val="11"/>
        <rFont val="Calibri"/>
        <family val="2"/>
      </rPr>
      <t xml:space="preserve">• Rental of warehouse (applied only for the storage business) </t>
    </r>
    <r>
      <rPr>
        <sz val="11"/>
        <rFont val="Calibri"/>
        <family val="2"/>
        <scheme val="minor"/>
      </rPr>
      <t xml:space="preserve">
• Rental of garages (applied only for the transportation industry)
Please do not add:
• Cost for electricity or heating
• Other premises costs related to renting </t>
    </r>
  </si>
  <si>
    <t>Refusioner og viderefaktureret løn fratrækkes ikke og anføres i pkt. 3 som anden driftsindtægt
Medtages: 
•  De samlede lønninger  (herunder produktionsløn, samt gager og vederlag til arbejdere, funktionærer, direktion og bestyrelse, inkl. ferieløn og godtgørelse, overtidsbetalinger, løntillæg i form af gratis ydelser), løn under sygdom eller graviditet og diverse bonusordninger
Medtages ikke: 
• Løn til vikarer, der aflønnes af andre virksomheder, som f.eks. vikarbureauer (angives i pkt. 8)
• Underentrepriser/fremmed arbejde (se pkt. 5)</t>
  </si>
  <si>
    <t>• The employers' contribution to ATP, AER, BST etc. paid by the Company 
• Cost of employee insurance eg. health- and life insurances etc.</t>
  </si>
  <si>
    <t>Please do not subtract reimbursed or re-invoiced cost of salery and wages but apply the reimbursed/re-invoiced cost at item no. 3
Wages and salaries total must be included: 
• Total wages and salaries (wages and salaries for production, remuneration to the Executive Board, holiay payment and allowance, bonus arrangement,  wage supplements etc.) 
• For temp agencies: this also include paid wages and salaries for employees working as temporary workers even if their wages and salaries are reinvoiced to other enterprises
Please dont add following cost to wages and salaries:  
• Payments for temporary workers provided from another enterprise eg. Temp agencies (item no. 7)
• Cost to work proformed by others (item no. 5)</t>
  </si>
  <si>
    <t>Payments for temporary workers provided from another enterprise (e.g. temp agencies)</t>
  </si>
  <si>
    <t>• Payment for temporary workers provided from another enterprise eg agancies
• Temporary workers provided from associated or affilitated companies within the group 
• Payments for non DK-based employees
Only for temp agencies: Salery and wages for employees working as temporary workers should be included in item no. 12,13 and 14</t>
  </si>
  <si>
    <t>Expenses for purchase of small/minor equipment that are depreciated immediately and not capitalised as an asset</t>
  </si>
  <si>
    <t>Medtages: 
• Lejet arbejdskraft fra anden virksomhed fx. vikarbureauer
• Lejet arbejdskraft internt i koncernen
• Løn til medarbejdere i udenlandske filialer
Medtages ikke:  
•  Kun for vikarbureauer: omkostninger til løn, hvis virksomhedens prmære driftsaktivet er udlejning af vikarer (angives i pkt 12,13 og 14)</t>
  </si>
  <si>
    <t>Omfatter kun udgifter til lejeforhold såsom: 
• Husleje 
• Arealleje
• Lagerleje (kun for opbevaringsvirksomheder) 
• Garageleje (kun for transportvirksomheder)
Medtages ikke: 
• Varme og energiforbrug (pkt. 11)
• Andre lokaleomkostninger, fx fællesomkostninger (pkt. 11)</t>
  </si>
  <si>
    <t>Ordinary write-offs in respect to debtors (+/-)</t>
  </si>
  <si>
    <t>• Established losses on debtors
• Provisions to cover losses on receivables
• Adjustment of provisons for losses on debtors including reversal of previous provisions (-)</t>
  </si>
  <si>
    <t>Expenses for attorney, accountant, insurance, work clothes, office supplies, telephone, heating, maintenance and repairments, vehicles, other staff costs, cleaning, training etc.</t>
  </si>
  <si>
    <t>• Arbejdsgiverens bidrag til ATP, AER, BST etc. og personaleforsikringer i form af syge-, arbejdsskade- ulykkes og livsforsikringer mm.</t>
  </si>
  <si>
    <t>Medtages: 
• Årets afskrivninger på materielle anlægsaktiver (bygninger, installationer, maskiner og inventar, transport- og andet driftsmateriel) og immaterielle anlægsaktiver (erhvervet goodwill, knowhow samt aktiverede udgifter til rationalisering og udvikling)
Medtages ikke:
• Småanskaffelser angives under pkt. 7</t>
  </si>
  <si>
    <t>• The depreciation and amortisation of tangible and intangible fixed assets for the year 
Please do not include: 
• Cost of small/minor equipment depreciated immediately (item no. 7) and not capitalised as an asset</t>
  </si>
  <si>
    <t>Impairment of tangible and intangible fixed assets</t>
  </si>
  <si>
    <t>• The impairment of tangible and intangible fixed assets for the year 
Please do not include: 
• Cost of small/minor aquipment depreciated immediately (item no. 7)</t>
  </si>
  <si>
    <t>• Tab af salg af immaterielle og materielle anlægsafgifter, udgifter til erstatninger ol.
• Udgifter på omsætningsejendomme (hvis ejendomme ikke er primær driftsaktivitet). Indtægt angives i pkt. 3</t>
  </si>
  <si>
    <t>• Losses from sale of tangible and intangible fixed assets
• Other expenses derivated from rental estate if rental of estate is not the primary operating business 
Income from rental is added in item no. 3
If investment/rental of estate is the primary operating business, cost related to rental of estate must be added in item no. 11</t>
  </si>
  <si>
    <t>eg. extraordinary write down and losses of inventories 
• Losses due to structural and organizational changes must be added in item no. 11 (eg. merger or division of business)</t>
  </si>
  <si>
    <t>Medtages: 
• Nedskrivninger, der er unormale med hensyn til størrelse eller firmaets forhold i øvrigt. Fx tab på varebeholdninger og debitorer under firmaets i øvrigt uændrede drift
Medtages ikke:
• Tab grundet strukturændringer - fx. fusioner, angives under pkt. 11 
• Finansielle nedskrivninger angives under pkt. 22</t>
  </si>
  <si>
    <t xml:space="preserve">Medtages: 
• Årets nedskrivninger på materielle anlægsaktiver (bygninger, installationer, maskiner og inventar, transport- og andet driftsmateriel) og immaterielle anlægsaktiver (erhvervet goodwill, knowhow samt aktiverede udgifter til rationalisering og udvikling)
Medtages ikke:
• Småanskaffelser angives under pkt. 7
</t>
  </si>
  <si>
    <t>Overskud, udbytte, royalties og opskrivninger (værdireguleringer)
Medtages ikke: 
• Renteindtægter angives i pkt 21
• Negativt udbytte eller værdiregulering angives i pkt. 22 (fx nedskrivninger)
• Renteindtægter fra tilgodehavende i tilknyttede eller associerede selskaber angives i pkt. 22</t>
  </si>
  <si>
    <t>• Nedskrivninger, hvor aktivets værdi permanent antages at være lavere end  anskaffelses- eller kostprisen ( fx negativ udbytte og negativ værdiregulering)</t>
  </si>
  <si>
    <t>• Interest income 
• Dividend must be added in item no. 20</t>
  </si>
  <si>
    <t xml:space="preserve">Other financial income received from financial assets
</t>
  </si>
  <si>
    <r>
      <t>The information must include: 
• Work performed for own account and capitalised
• Addition of finansiel long term leasing but not leasing related to IFRS16 
Please do not include: 
• Increase of current assets meant for sale (e.g. Land &amp; Buildings or Plant &amp; Machinery)
• Cost of minor equipment and fixtures not capitalised</t>
    </r>
    <r>
      <rPr>
        <b/>
        <sz val="10"/>
        <rFont val="Calibri"/>
        <family val="2"/>
      </rPr>
      <t xml:space="preserve"> </t>
    </r>
    <r>
      <rPr>
        <sz val="10"/>
        <rFont val="Calibri"/>
        <family val="2"/>
        <scheme val="minor"/>
      </rPr>
      <t xml:space="preserve">
• Increase/decrease off assets related to merger or division of business
• Increase/decrease of IFRS16 related assets</t>
    </r>
  </si>
  <si>
    <t>Investments include only assets that are intended for the company's continuing ownership or use.</t>
  </si>
  <si>
    <t xml:space="preserve">Intangible fixed assets </t>
  </si>
  <si>
    <t>Addition of Completed development projects
• Transfer (as a result of completion) from item 66 is not considered an increase</t>
  </si>
  <si>
    <t>Addition of Acquired concessions, patents, licences, trademarks and other similar rights
• Transfer (as a result of completion) from item 66 is not considered an increase</t>
  </si>
  <si>
    <t>Addition/Purchase of software
• Transfer (as a result of completion) from item 66 is not considered an increase</t>
  </si>
  <si>
    <t>Addition/Purchase of goodwill
• Transfer (as a result of completion) from item 66 is not considered an increase</t>
  </si>
  <si>
    <t>Addition/Purchases of existing buildings (incl. land value)
• Transfer (as a result of completion) from item 77 is not considered an increase</t>
  </si>
  <si>
    <t>Addition/Construction of new buildings and installations, including heating and ventilating systems
• Transfer (as a result of completion) from item 77 is not considered an increase</t>
  </si>
  <si>
    <t>Addition/Purchases of undeveloped land
• Transfer (as a result of completion) from item 77 is not considered an increase</t>
  </si>
  <si>
    <t>Addition/Alterations and improvement of buildings and installations,
including heating and ventilation systems
• Transfer (as a result of completion) from item 77 is not considered an increase</t>
  </si>
  <si>
    <t>Addition/Purchase of production machinery and equipment
• Transfer (as a result of completion) from item 77 is not considered an increase</t>
  </si>
  <si>
    <t>Addition/Purchase of other fixtures and fittings, tools and equipment
• Transfer (as a result of completion) from item 77 is not considered an increase</t>
  </si>
  <si>
    <t>Tilgang/Køb af eksisterende bygninger (inkl. grundværdi)
• Bemærk, at overførsel fra posten: Aktiver under opførelse ikke er en tilgang</t>
  </si>
  <si>
    <t>Tilgang af opførelsesudgifter for nybygninger (ekskl. grunde)
• Bemærk, at overførsel fra posten: Aktiver under opførelse ikke er en tilgang</t>
  </si>
  <si>
    <t>Tilgang af ombygning af bygninger til kostpris
Medtages ikke:
• Omkostninger til ombygning af lejede lokaler angives i pkt. 75
• Bemærk, at overførsel fra posten: Aktiver under opførelse ikke er en tilgang</t>
  </si>
  <si>
    <t>Tilgang af produktionsanlæg og maskiner
• Bemærk, at overførsel fra posten: Aktiver under opførelse ikke er en tilgang</t>
  </si>
  <si>
    <t xml:space="preserve">Tilgang af andre anlæg, driftsmateriel og inventar til kostpris 
• Bemærk, at overførsel fra posten: Aktiver under opførelse ikke er en tilgang
(inkl. omkostninger til inventar i, og ombygning af lejede lokaler) </t>
  </si>
  <si>
    <t>Additions of tangible assets in progress and prepayments</t>
  </si>
  <si>
    <t>Reversal of amortisation and impairment of disposed concessions, patents, 
licences, trademarks, and other similar rights</t>
  </si>
  <si>
    <t>• Dividend and positive value adjustments of investments (eg. in subsidiaries/affiliated companies)
Please do not add:
• Interest income (eg. from receivable) must be added in item no. 21
• Negative value adjustments of investment must be added in item no. 22</t>
  </si>
  <si>
    <t>Income not related to the primary operating business
• Income from sale of tangible and intangible fixed assets
• Reimbursed salaries or received compensation or re-invoiced cost (eg. salaries or other joint expenses)
Please add cost eg. losses from sale of tangible or intangible assets in item no. 18</t>
  </si>
  <si>
    <t>Please report the accounting information for the chosen company in the column to the right (gray cell)
If the company is considered as a Parent company, only apply information regarding the Parent company and not the consolidated group information
Item no. 19 to 60 must correspond with the official Annual Report</t>
  </si>
  <si>
    <r>
      <t>Addition (acquisitions) should be stated at cost value. 
Assets acquired through financial leasing should be included.
Please note that transferred assets (as result of completion) from item 66 and 77 is not considered an addition to the assets and should therefor</t>
    </r>
    <r>
      <rPr>
        <sz val="10"/>
        <rFont val="Calibri"/>
        <family val="2"/>
      </rPr>
      <t>e</t>
    </r>
    <r>
      <rPr>
        <sz val="10"/>
        <rFont val="Calibri"/>
        <family val="2"/>
        <scheme val="minor"/>
      </rPr>
      <t xml:space="preserve"> not be included in the report</t>
    </r>
  </si>
  <si>
    <r>
      <t xml:space="preserve">The reversal of amortisation and impairment must not exceed the book value of the disposed assets </t>
    </r>
    <r>
      <rPr>
        <sz val="10"/>
        <rFont val="Calibri"/>
        <family val="2"/>
      </rPr>
      <t>including</t>
    </r>
    <r>
      <rPr>
        <sz val="10"/>
        <rFont val="Calibri"/>
        <family val="2"/>
        <scheme val="minor"/>
      </rPr>
      <t xml:space="preserve"> the positive (+) value adjustments 
• Value of the sold assets at cost price (item 79-90)
• The accumulated depreciation and amortisation of the sold assets included the negative (-) value adjustments
• Please note that transferred assets (as a result of completion) from item 66 and 77 is not considered a decrease of assets and are therefore not included in the report
• The reversal of depreciation and impairment of the disposed asset must not exceed the cost price of the sold asset</t>
    </r>
  </si>
  <si>
    <t>Work performed for own account and capitalised as fixed asset</t>
  </si>
  <si>
    <t>• Please only add cost for work performed by the company for own account and capitalised as fixed asset (tangible or intangible assets)
eg. Cost for materials and salaries to employees for development and improvement of own assets
Please do not add: 
• Cost for materials or salaries for development or improvement made by others
• Cost for materials and salaries for development or improvement for own account but NOT capitalised as non-current assets</t>
  </si>
  <si>
    <t>Other external charges (administrative costs etc.)
• Expenses for attorney, accountant, insurance, work clothes, office supplies, telephone, heating, maintenance and repairments, vehicles, other staff costs, cleaning, training etc.</t>
  </si>
  <si>
    <t>Other operating expenses
• Losses from sales of tangible and intangible fixed assets</t>
  </si>
  <si>
    <t>Impairment of financial assets
• Negative dividend and negative value adjustments of investments in subsidiaries/affiliated companies</t>
  </si>
  <si>
    <t>Other financial income received from financial assets
• Dividend applies to item no. 20</t>
  </si>
  <si>
    <t>Dividends and other income received from financial fixed assets 
• Dividend and positive value adjustments of investments in subsidiaries/affiliated companies</t>
  </si>
  <si>
    <t xml:space="preserve">Arbejde udført for egen regning og opført under aktiver som tilgang
</t>
  </si>
  <si>
    <t>Forbrug af varer (materialer)</t>
  </si>
  <si>
    <t>Indtægter af kapitalandele og øvrigt udbytte af finansielle anlægsaktiver 
• Overskud, udbytte, royalties og opskrivninger
• Negativt udbytte eller værdiregulering angives i pkt. 22 (fx nedskrivninger)</t>
  </si>
  <si>
    <t xml:space="preserve">Fill in the reporting form for the chosen company in the worksheet "Regnskabsstatistik". All the gray fields must be filled in for the report to be correct. </t>
  </si>
  <si>
    <t>• Værdien af afgangen til kostpris (pkt. 79-90) Inkl evt. værdireguleringer (opskrivninger)
• Værdien af de tilbageførte afskrivninger på årets afgang (pkt. 91-102) inkl. evt. værdireguleringer (nedskrivninger)
Bemærk at overførsler fra projekter under udvikling til andre anlægsaktiver ikke er reel afgang og skal derfor ikke medtages. 
Tilbageførte afskrivninger kan/må ikke overskride kostpris-værdien</t>
  </si>
  <si>
    <t>Under afgang anføres afgangen af aktiver i kostpriser samt de tilbageførte afskrivninger/nedskrivninger i forbindelse med årets afgang
• Værdien af afgangen til kostpris (pkt. 79-90) Inkl evt. værdireguleringer (opskrivninger)
• Værdien af de tilbageførte afskrivninger på årets afgang (pkt. 91-102) inkl. evt. værdireguleringer (nedskrivninger)
Bemærk at overførsler fra projekter under udvikling til andre anlægsaktiver ikke er reel afgang og skal derfor ikke medtages. 
Tilbageførte afskrivninger kan/må ikke overskride kostpris-værdien</t>
  </si>
  <si>
    <t>Tilgang af Færdiggjorte udviklingsprojekter til kostpris
• Bemærk at overførsel fra posten immaterielle aktiver under udvikling ikke er en tilgang</t>
  </si>
  <si>
    <t>Tilgang af Erhvervede koncessioner, patenter, licenser, varemærker samt lignende rettigheder til kostpris
• Bemærk at overførsel fra posten immaterielle aktiver under udvikling ikke er en tilgang</t>
  </si>
  <si>
    <t>Tilgang af Software til kostpris
• Bemærk at overførsel fra posten immaterielle aktiver under udvikling ikke er en tilgang</t>
  </si>
  <si>
    <t>Tilgang af Goodwill
• Bemærk at overførsel fra posten immaterielle aktiver under udvikling ikke er en tilgang</t>
  </si>
  <si>
    <t>Tilgang af Færdiggjorte udviklingsprojekter til kostpris
• Bemærk at overførsel fra posten immaterielle aktiver under udvikling ikke er en tilgang</t>
  </si>
  <si>
    <t>Tilgang af Software til kostpris
• Bemærk at overførsel fra posten immaterielle aktiver under udvikling ikke er en tilgang</t>
  </si>
  <si>
    <t>Tilgang af Goodwill
• Bemærk at overførsel fra posten immaterielle aktiver under udvikling ikke er en tilgang</t>
  </si>
  <si>
    <t>Reversal of amortisation on disposals of roads, harbours and squares</t>
  </si>
  <si>
    <t>Go to our homepage</t>
  </si>
  <si>
    <t>Find vores hjemmeside</t>
  </si>
  <si>
    <t>Start indberetning med XBRL via ¨INDBERET XBRL¨ knappen</t>
  </si>
  <si>
    <t>Choose the ¨INDBERET XBRL¨ button to begin</t>
  </si>
  <si>
    <t>Der logges ind med NemId medarbejdersignatur
Start selvbetjening</t>
  </si>
  <si>
    <t>Login with the emplyee digital signature (NemId medarbejdersignatur) provided by your company
Press ¨Start selvbetjening¨</t>
  </si>
  <si>
    <t xml:space="preserve">Renteomkostninger o.l. af finansielle anlægsaktiver og omsætningsaktiver
</t>
  </si>
  <si>
    <t>Cost of small/minor equipment that are depreciated immediately and not capitalised as fixed asset</t>
  </si>
  <si>
    <t>Disposals must contain information of the value of sold tangible and intangible assets</t>
  </si>
  <si>
    <t>Disposals must contain information of the value of sold tangible and intangible assets
The reversal of amortisation and impairment must not exceed the book value of the disposed assets including the positive (+) value adjustments 
• Value of the sold assets at cost price (item 79-90)
• The accumulated depreciation and amortisation of the sold assets included the negative (-) value adjustments
• Please note that transferred assets (as a result of completion) from item 66 and 77 is not considered a decrease of assets and are therefore not included in the report
• The reversal of depreciation and impairment of the disposed asset must not exceed the cost price of the sold asset</t>
  </si>
  <si>
    <t>Reversal of amortisation on disposals of the completed development projects</t>
  </si>
  <si>
    <t>Reversal of accumulated amortisation and impairment of the disposed buildings</t>
  </si>
  <si>
    <t>Reversal of accumulated amortisation and impairment of the disposed undeveloped land</t>
  </si>
  <si>
    <t>Reversal of amortisation on disposal of roads, harbours and squares</t>
  </si>
  <si>
    <t>Medtages: 
• Aktiverede udgifter til egenproduktion af såvel materielle og immaterielle anlægsaktiver
• Hvis der i regnskabsåret er indgået nye finansielle leasingkontrakter, skal leasings-aktivernes anskaffelsessum medtages (dog ikke IFRS16 leasing)
Medtages ikke 
• Køb af byggegrunde eller opførelsesudgifter til nybyggeri, der er bestemt til videresalg
• Moms, samt småinventar/driftsmidler, der straks-udgiftsføres i resultatopgørelsen
• TIl-og afgang i anlægsaktiverne i forbindelse med fusion/spaltning skal ikke medtages
• Til- og afgang af IFRS16 aktiver</t>
  </si>
  <si>
    <t>Medtages: 
• Aktiverede udgifter til egenproduktion af såvel materielle og immaterielle anlægsaktiver
• Hvis der i regnskabsåret er indgået nye finansielle leasingkontrakter, skal leasings-aktivernes anskaffelsessum medtages (dog ikke IFRS16 leasing)
Medtages ikke 
• Køb af Byggegrunde eller opførelsesudgifter til nybyggeri, der er bestemt til videresalg
• Moms, samt småinventar/drifstmidler, der straks-udgiftsføres i resultatopgørelsen
• TIl-og afgang i anlægsaktiverne i forbindelse med fusion/spaltning skal ikke medtages
• Til- og afgang af IFRS16 aktiver</t>
  </si>
  <si>
    <t xml:space="preserve">For detailed information about of the individual items </t>
  </si>
  <si>
    <t xml:space="preserve">Excel-arket indeholder følgende faner: </t>
  </si>
  <si>
    <t>3. ¨REGN information¨: Denne fane indeholder en mere detaljeret oversigt over de enkelte poster, som vi efterspørger til Regnskabsstatistikken
-Er du i tvivl om en post, kan du ofte finde et svar her.</t>
  </si>
  <si>
    <t>4. ¨XBRL¨: I denne fane ligger selve XBRL-koden. Det er her, du finder og trækker den færdige XBRL-fil, som kan bruges til at indberette til Regnskabsstatistikken</t>
  </si>
  <si>
    <t>5. ¨XBRL upload¨: I denne fane ligger der en vejledning i, hvordan du danner og gemmer en XBRL-fil (fra fanen: ¨XBRL¨),
samt hvordan du efterfølgende indberetter til Regnskabsstatistikken med en XBRL-fil</t>
  </si>
  <si>
    <t>Rent paid (excl. heating bill)
• Rent only, other cost related to renting can be applied to item no. 11</t>
  </si>
  <si>
    <t>Wages and salaries, total
• Do not subtract reimbursed or re-invoiced cost of salery and wages but apply the reimbursed/re-invoiced cost to item no. 3</t>
  </si>
  <si>
    <t>Other social security costs
• The contribution to ATP, AER, BST etc. paid by the company and cost of insurance of the emplyees eg. health- and life insurances etc.</t>
  </si>
  <si>
    <t>Udbytte, ekstraordinært udbytte, udbetaling til indehavere, efterbetaling til andelshavere og anden udlodning
Udbetalt eller deklareret</t>
  </si>
  <si>
    <t>Disposals of software (cost value)</t>
  </si>
  <si>
    <t>Disposals of goodwill (cost value)</t>
  </si>
  <si>
    <t>Disposals of roads, harbours, squares, etc. (cost value)</t>
  </si>
  <si>
    <t>Plant, machinery  and equiptment</t>
  </si>
  <si>
    <t>Disposals of production machinery and equiptment (cost value)</t>
  </si>
  <si>
    <t>Disposals of other fixtures and fittings, tools and equipment at cost value</t>
  </si>
  <si>
    <t>Reversal of amortisation and impairment of the disposed concessions, patents, 
licences, trademarks and other similar rights</t>
  </si>
  <si>
    <t>How to upload the XBRL-file</t>
  </si>
  <si>
    <t>The worksheet " XBRL" contains the whole XBRL taxonomy</t>
  </si>
  <si>
    <t xml:space="preserve">Copy column P to eg. Notepad and save it. </t>
  </si>
  <si>
    <t>If you use Notepad to create and save the XBRL-file please remember to change the format to an UTF-8 code  - figure A below</t>
  </si>
  <si>
    <t>1. How to create and save an XBRL-file</t>
  </si>
  <si>
    <t>If you do not save the format as an UTF-8 code your file will be rejected when you try to upload it</t>
  </si>
  <si>
    <t>Arket "XBRL" viser posterne, som de ser ud, når de er i XBRL-format.</t>
  </si>
  <si>
    <t>Det er muligt at indberette til Danmarks Statistiks lovpligtige Regnskabsstatistik i XBRL-format gennem ”Regnskab Special” på virk.dk.</t>
  </si>
  <si>
    <t>6. ¨FAQ¨: Q&amp;A</t>
  </si>
  <si>
    <r>
      <t>Kan jeg bruge X</t>
    </r>
    <r>
      <rPr>
        <b/>
        <sz val="11"/>
        <rFont val="Calibri"/>
        <family val="2"/>
      </rPr>
      <t>BRL-fil</t>
    </r>
    <r>
      <rPr>
        <b/>
        <sz val="11"/>
        <rFont val="Calibri"/>
        <family val="2"/>
        <scheme val="minor"/>
      </rPr>
      <t>en til Erhvervsstyrelsen til indberetning til Regnskabsstatistikken?</t>
    </r>
  </si>
  <si>
    <t>XBRL-filen til Danmarks Statistik er lavet med en anden taksonomi end XBRL-filen til Erhvervsstyrelsen og indeholder fortrolige oplysninger, som ikke er tilgængelig i det officielle regnskab.</t>
  </si>
  <si>
    <t>XBRL-filen bliver afvist, når jeg forsøger at indberette?</t>
  </si>
  <si>
    <t>Der kan være forskellige årsager til at en XBRL-fil afvises</t>
  </si>
  <si>
    <t>• Forkert taksonomi. Som nævnt i afsnittet ovenfor - tjek, at filen ikke er årsrapporten til Erhvervsstyrelsen
• Forkert cvr. nr. eller dato
• Filen er ufuldstændig og mangler regnskabsposter (Tags) - Prøv at lave en ny XBRL-fil
• XBRL-filen indeholder kommategn - tjek filen. Husk alle tal skal være i hele tusinder (000)</t>
  </si>
  <si>
    <t>Kontakt-information</t>
  </si>
  <si>
    <t>I have the XBRL-file for the The Danish Business Authority - can I use that file to report to Statistic Denmark?</t>
  </si>
  <si>
    <t>Why is my XBRL-file rejected when I try to upload the report?</t>
  </si>
  <si>
    <t>The XBRL-taxonomy to Statistic Denmark is different and contains confidential information that is not available in the official Annual Report</t>
  </si>
  <si>
    <r>
      <t>• As mentioned above, you might be using the wrong taxonomy. If the XBRL-file is made for The Danish Business Authority it will be rejected. 
• The cvr. no. is not correct or the d</t>
    </r>
    <r>
      <rPr>
        <sz val="11"/>
        <rFont val="Calibri"/>
        <family val="2"/>
      </rPr>
      <t>ate</t>
    </r>
    <r>
      <rPr>
        <sz val="11"/>
        <rFont val="Calibri"/>
        <family val="2"/>
        <scheme val="minor"/>
      </rPr>
      <t xml:space="preserve"> in the file is not within the accounting year requested
• The file is incomplete and lacks items (Tags) - please try creating a new XBRL-file
• The XBRL-file contains decimals - Also remember that all numbers must be reported in thousands (000)</t>
    </r>
  </si>
  <si>
    <t>true</t>
  </si>
  <si>
    <t>OBS If the XBRL file doesn't show, choose ¨All files¨ to find your file</t>
  </si>
  <si>
    <t>OBS Har du selv dannet XBRL filen via dette regneark, skal du trykke på ¨alle filer¨ for at kunne se filen</t>
  </si>
  <si>
    <t>Regnskabsstatistik 2023</t>
  </si>
  <si>
    <t>2023-01-01</t>
  </si>
  <si>
    <t>2023-12-31</t>
  </si>
  <si>
    <t>2024-05-01</t>
  </si>
  <si>
    <t>Business Accounts Statistics 2023</t>
  </si>
  <si>
    <t>Vejledning i XBRL-upload</t>
  </si>
  <si>
    <t>This is a guide to create an XBRL-file to report to the Business Accounts Statistics to Statistics Denmark</t>
  </si>
  <si>
    <t xml:space="preserve">Business Accounts Statistics </t>
  </si>
  <si>
    <t xml:space="preserve">Regnskabsstatistik </t>
  </si>
  <si>
    <t xml:space="preserve">3. ¨REGN information¨: In this worksheet you can find more detailed information about the individual items that we request for the Business Accounts Statistics 
-If you are in doubt about an item you can often find an answer here
</t>
  </si>
  <si>
    <t xml:space="preserve">4. ¨XBRL¨: This worksheet contain the XBRL-code that can be used to report to the Business Accounts Statistics </t>
  </si>
  <si>
    <t xml:space="preserve">5. ¨XBRL upload¨: This worksheet contains instructions on how to create an XBRL-file ( from the worksheet:  ¨XBRL¨) 
As well as how to subseqently report to the Business Accounts Statistics  with an XBRL-file
</t>
  </si>
  <si>
    <t>2. ¨Regnskabsstatistik¨: In this worksheet you can complete the form to the Business Accounts Statistics
• If you copypaste data to the form please remove any formatting</t>
  </si>
  <si>
    <t xml:space="preserve">FAQ about the Business Accounts Statistics </t>
  </si>
  <si>
    <t>Reporting to the Business Accounts Statistics is mandatory under the Statistics Denmark Act, cf. Statutory Order no. 599 of 22 June 2000, § 8 and 12</t>
  </si>
  <si>
    <t>This is a guide to make a report to the Business Accounts Statistics to Statistic Denmark and to create an XBRL-file to submit</t>
  </si>
  <si>
    <t>The purpose of Business Accounts Statistics is to analyze the activity level and of the structure of the Danish business sector. This means that the statistics should be seen as a primary source of financial data for analytical studies of Danish business enterprises, including data required for the evaluation and conception of Government policies and decisions affecting the business community. Moreover, the accounts statistics are an essential input to the Danish national accounts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</si>
</sst>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quot;-&quot;??_);_(@_)"/>
    <numFmt numFmtId="165" formatCode="yyyy/mm/dd;@"/>
  </numFmts>
  <fonts count="35" x14ac:knownFonts="1">
    <font>
      <sz val="11"/>
      <color theme="1"/>
      <name val="Calibri"/>
      <family val="2"/>
      <scheme val="minor"/>
    </font>
    <font>
      <sz val="10"/>
      <name val="Arial"/>
      <family val="2"/>
    </font>
    <font>
      <b/>
      <sz val="11"/>
      <color theme="1"/>
      <name val="Calibri"/>
      <family val="2"/>
      <scheme val="minor"/>
    </font>
    <font>
      <u/>
      <sz val="11"/>
      <color theme="10"/>
      <name val="Calibri"/>
      <family val="2"/>
      <scheme val="minor"/>
    </font>
    <font>
      <sz val="8"/>
      <color rgb="FF000000"/>
      <name val="Tahoma"/>
      <family val="2"/>
    </font>
    <font>
      <sz val="10"/>
      <name val="Calibri"/>
      <family val="2"/>
      <scheme val="minor"/>
    </font>
    <font>
      <sz val="11"/>
      <name val="Calibri"/>
      <family val="2"/>
      <scheme val="minor"/>
    </font>
    <font>
      <i/>
      <sz val="11"/>
      <name val="Calibri"/>
      <family val="2"/>
      <scheme val="minor"/>
    </font>
    <font>
      <b/>
      <sz val="11"/>
      <name val="Calibri"/>
      <family val="2"/>
      <scheme val="minor"/>
    </font>
    <font>
      <b/>
      <sz val="12"/>
      <name val="Calibri"/>
      <family val="2"/>
      <scheme val="minor"/>
    </font>
    <font>
      <b/>
      <i/>
      <sz val="11"/>
      <name val="Calibri"/>
      <family val="2"/>
      <scheme val="minor"/>
    </font>
    <font>
      <b/>
      <sz val="22"/>
      <name val="Calibri"/>
      <family val="2"/>
      <scheme val="minor"/>
    </font>
    <font>
      <b/>
      <sz val="16"/>
      <name val="Calibri"/>
      <family val="2"/>
      <scheme val="minor"/>
    </font>
    <font>
      <sz val="11"/>
      <name val="Calibri"/>
      <family val="2"/>
    </font>
    <font>
      <b/>
      <i/>
      <sz val="10"/>
      <name val="Calibri"/>
      <family val="2"/>
      <scheme val="minor"/>
    </font>
    <font>
      <sz val="11"/>
      <color rgb="FFFF0000"/>
      <name val="Calibri"/>
      <family val="2"/>
      <scheme val="minor"/>
    </font>
    <font>
      <b/>
      <sz val="11"/>
      <name val="Calibri"/>
      <family val="2"/>
    </font>
    <font>
      <sz val="11"/>
      <color rgb="FF000000"/>
      <name val="Calibri"/>
      <family val="2"/>
      <scheme val="minor"/>
    </font>
    <font>
      <b/>
      <sz val="11"/>
      <color rgb="FF000000"/>
      <name val="Calibri"/>
      <family val="2"/>
      <scheme val="minor"/>
    </font>
    <font>
      <b/>
      <sz val="11"/>
      <color rgb="FF000000"/>
      <name val="Calibri"/>
      <family val="2"/>
    </font>
    <font>
      <b/>
      <sz val="10"/>
      <name val="Calibri"/>
      <family val="2"/>
    </font>
    <font>
      <b/>
      <sz val="14"/>
      <name val="Calibri"/>
      <family val="2"/>
      <scheme val="minor"/>
    </font>
    <font>
      <b/>
      <sz val="10"/>
      <name val="Calibri"/>
      <family val="2"/>
      <scheme val="minor"/>
    </font>
    <font>
      <b/>
      <sz val="14"/>
      <color rgb="FFFF0000"/>
      <name val="Calibri"/>
      <family val="2"/>
      <scheme val="minor"/>
    </font>
    <font>
      <b/>
      <i/>
      <sz val="12"/>
      <name val="Calibri"/>
      <family val="2"/>
      <scheme val="minor"/>
    </font>
    <font>
      <sz val="10.5"/>
      <color theme="1"/>
      <name val="Georgia"/>
      <family val="1"/>
    </font>
    <font>
      <b/>
      <i/>
      <sz val="11"/>
      <name val="Calibri"/>
      <family val="2"/>
    </font>
    <font>
      <sz val="12"/>
      <color theme="1"/>
      <name val="Calibri"/>
      <family val="2"/>
      <scheme val="minor"/>
    </font>
    <font>
      <b/>
      <i/>
      <sz val="12"/>
      <color theme="1"/>
      <name val="Calibri"/>
      <family val="2"/>
      <scheme val="minor"/>
    </font>
    <font>
      <b/>
      <sz val="10.5"/>
      <color theme="1"/>
      <name val="Georgia"/>
      <family val="1"/>
    </font>
    <font>
      <b/>
      <sz val="14"/>
      <color theme="1"/>
      <name val="Calibri"/>
      <family val="2"/>
      <scheme val="minor"/>
    </font>
    <font>
      <i/>
      <sz val="11"/>
      <color theme="1"/>
      <name val="Calibri"/>
      <family val="2"/>
      <scheme val="minor"/>
    </font>
    <font>
      <b/>
      <i/>
      <sz val="11"/>
      <color theme="1"/>
      <name val="Calibri"/>
      <family val="2"/>
      <scheme val="minor"/>
    </font>
    <font>
      <b/>
      <sz val="12"/>
      <color theme="1"/>
      <name val="Calibri"/>
      <family val="2"/>
      <scheme val="minor"/>
    </font>
    <font>
      <sz val="10"/>
      <name val="Calibri"/>
      <family val="2"/>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s>
  <borders count="49">
    <border>
      <left/>
      <right/>
      <top/>
      <bottom/>
      <diagonal/>
    </border>
    <border>
      <left/>
      <right/>
      <top/>
      <bottom style="thick">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top style="medium">
        <color auto="1"/>
      </top>
      <bottom style="medium">
        <color auto="1"/>
      </bottom>
      <diagonal/>
    </border>
    <border>
      <left/>
      <right/>
      <top style="thick">
        <color indexed="64"/>
      </top>
      <bottom/>
      <diagonal/>
    </border>
    <border>
      <left style="dotted">
        <color auto="1"/>
      </left>
      <right style="dotted">
        <color auto="1"/>
      </right>
      <top style="dotted">
        <color auto="1"/>
      </top>
      <bottom style="dotted">
        <color auto="1"/>
      </bottom>
      <diagonal/>
    </border>
    <border>
      <left/>
      <right/>
      <top style="thick">
        <color indexed="64"/>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top style="thin">
        <color indexed="64"/>
      </top>
      <bottom style="thin">
        <color indexed="64"/>
      </bottom>
      <diagonal/>
    </border>
    <border>
      <left/>
      <right/>
      <top style="thin">
        <color theme="0" tint="-0.249977111117893"/>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style="thin">
        <color theme="0" tint="-0.24994659260841701"/>
      </bottom>
      <diagonal/>
    </border>
    <border>
      <left style="medium">
        <color indexed="64"/>
      </left>
      <right/>
      <top/>
      <bottom/>
      <diagonal/>
    </border>
    <border>
      <left/>
      <right style="medium">
        <color indexed="64"/>
      </right>
      <top style="thin">
        <color indexed="64"/>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bottom style="medium">
        <color indexed="64"/>
      </bottom>
      <diagonal/>
    </border>
    <border>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dotted">
        <color auto="1"/>
      </left>
      <right style="dotted">
        <color auto="1"/>
      </right>
      <top style="dotted">
        <color auto="1"/>
      </top>
      <bottom/>
      <diagonal/>
    </border>
    <border>
      <left/>
      <right style="dotted">
        <color auto="1"/>
      </right>
      <top/>
      <bottom style="dotted">
        <color auto="1"/>
      </bottom>
      <diagonal/>
    </border>
    <border>
      <left/>
      <right style="dotted">
        <color auto="1"/>
      </right>
      <top style="dotted">
        <color auto="1"/>
      </top>
      <bottom style="dotted">
        <color auto="1"/>
      </bottom>
      <diagonal/>
    </border>
    <border>
      <left/>
      <right/>
      <top/>
      <bottom style="double">
        <color indexed="64"/>
      </bottom>
      <diagonal/>
    </border>
    <border>
      <left/>
      <right/>
      <top style="medium">
        <color indexed="64"/>
      </top>
      <bottom style="double">
        <color indexed="64"/>
      </bottom>
      <diagonal/>
    </border>
    <border>
      <left/>
      <right style="thin">
        <color indexed="64"/>
      </right>
      <top/>
      <bottom style="thin">
        <color indexed="64"/>
      </bottom>
      <diagonal/>
    </border>
    <border>
      <left/>
      <right/>
      <top style="thin">
        <color theme="0" tint="-0.249977111117893"/>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right style="thin">
        <color indexed="64"/>
      </right>
      <top/>
      <bottom/>
      <diagonal/>
    </border>
    <border>
      <left style="thin">
        <color indexed="64"/>
      </left>
      <right style="thin">
        <color indexed="64"/>
      </right>
      <top style="medium">
        <color indexed="64"/>
      </top>
      <bottom style="double">
        <color indexed="64"/>
      </bottom>
      <diagonal/>
    </border>
    <border>
      <left/>
      <right style="thin">
        <color indexed="64"/>
      </right>
      <top style="double">
        <color indexed="64"/>
      </top>
      <bottom/>
      <diagonal/>
    </border>
    <border>
      <left style="thin">
        <color indexed="64"/>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s>
  <cellStyleXfs count="5">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1" fillId="0" borderId="0"/>
    <xf numFmtId="43" fontId="1" fillId="0" borderId="0" applyFont="0" applyFill="0" applyBorder="0" applyAlignment="0" applyProtection="0"/>
  </cellStyleXfs>
  <cellXfs count="300">
    <xf numFmtId="0" fontId="0" fillId="0" borderId="0" xfId="0"/>
    <xf numFmtId="0" fontId="6" fillId="4" borderId="1" xfId="0" applyFont="1" applyFill="1" applyBorder="1"/>
    <xf numFmtId="0" fontId="6" fillId="0" borderId="0" xfId="0" applyFont="1" applyAlignment="1"/>
    <xf numFmtId="0" fontId="6" fillId="0" borderId="0" xfId="0" applyFont="1" applyBorder="1" applyAlignment="1"/>
    <xf numFmtId="0" fontId="6" fillId="0" borderId="0" xfId="0" applyFont="1"/>
    <xf numFmtId="0" fontId="6" fillId="0" borderId="3" xfId="0" applyFont="1" applyBorder="1"/>
    <xf numFmtId="0" fontId="8" fillId="0" borderId="0" xfId="0" applyFont="1" applyBorder="1"/>
    <xf numFmtId="0" fontId="8" fillId="0" borderId="0" xfId="0" applyFont="1"/>
    <xf numFmtId="0" fontId="8" fillId="0" borderId="0" xfId="0" applyFont="1" applyBorder="1" applyAlignment="1">
      <alignment horizontal="center"/>
    </xf>
    <xf numFmtId="0" fontId="6" fillId="4" borderId="1" xfId="0" applyFont="1" applyFill="1" applyBorder="1" applyAlignment="1">
      <alignment horizontal="center"/>
    </xf>
    <xf numFmtId="0" fontId="6" fillId="0" borderId="0" xfId="0" applyFont="1" applyAlignment="1">
      <alignment horizontal="left"/>
    </xf>
    <xf numFmtId="0" fontId="6" fillId="0" borderId="0" xfId="0" applyFont="1" applyAlignment="1">
      <alignment horizontal="center"/>
    </xf>
    <xf numFmtId="0" fontId="6" fillId="0" borderId="0" xfId="0" applyFont="1" applyBorder="1"/>
    <xf numFmtId="0" fontId="6" fillId="0" borderId="0" xfId="0" applyFont="1" applyBorder="1" applyAlignment="1">
      <alignment horizontal="center"/>
    </xf>
    <xf numFmtId="0" fontId="6" fillId="4" borderId="1" xfId="0" applyFont="1" applyFill="1" applyBorder="1" applyAlignment="1"/>
    <xf numFmtId="0" fontId="6" fillId="0" borderId="0" xfId="0" applyFont="1" applyFill="1" applyAlignment="1"/>
    <xf numFmtId="0" fontId="6" fillId="0" borderId="0" xfId="0" applyFont="1" applyFill="1" applyBorder="1" applyAlignment="1"/>
    <xf numFmtId="0" fontId="8" fillId="0" borderId="0" xfId="0" applyFont="1" applyFill="1" applyBorder="1" applyAlignment="1"/>
    <xf numFmtId="0" fontId="6" fillId="0" borderId="3" xfId="0" applyFont="1" applyFill="1" applyBorder="1" applyAlignment="1"/>
    <xf numFmtId="0" fontId="8" fillId="0" borderId="2" xfId="0" applyFont="1" applyFill="1" applyBorder="1" applyAlignment="1">
      <alignment horizontal="right"/>
    </xf>
    <xf numFmtId="0" fontId="8" fillId="0" borderId="2" xfId="0" applyFont="1" applyFill="1" applyBorder="1" applyAlignment="1"/>
    <xf numFmtId="0" fontId="5" fillId="5" borderId="7" xfId="0" applyFont="1" applyFill="1" applyBorder="1" applyAlignment="1">
      <alignment horizontal="left" wrapText="1" indent="1"/>
    </xf>
    <xf numFmtId="0" fontId="6" fillId="4" borderId="3" xfId="0" applyFont="1" applyFill="1" applyBorder="1" applyAlignment="1"/>
    <xf numFmtId="0" fontId="8" fillId="4" borderId="4" xfId="0" applyFont="1" applyFill="1" applyBorder="1" applyAlignment="1"/>
    <xf numFmtId="0" fontId="8" fillId="4" borderId="4" xfId="0" applyFont="1" applyFill="1" applyBorder="1" applyAlignment="1">
      <alignment horizontal="center"/>
    </xf>
    <xf numFmtId="0" fontId="3" fillId="4" borderId="3" xfId="2" applyFill="1" applyBorder="1" applyAlignment="1">
      <alignment horizontal="left"/>
    </xf>
    <xf numFmtId="0" fontId="12" fillId="4" borderId="4" xfId="0" applyFont="1" applyFill="1" applyBorder="1" applyAlignment="1"/>
    <xf numFmtId="0" fontId="12" fillId="4" borderId="4" xfId="0" applyFont="1" applyFill="1" applyBorder="1" applyAlignment="1">
      <alignment horizontal="left"/>
    </xf>
    <xf numFmtId="0" fontId="8" fillId="4" borderId="5" xfId="0" applyFont="1" applyFill="1" applyBorder="1" applyAlignment="1">
      <alignment horizontal="center"/>
    </xf>
    <xf numFmtId="0" fontId="9" fillId="0" borderId="6" xfId="0" applyFont="1" applyFill="1" applyBorder="1" applyAlignment="1"/>
    <xf numFmtId="0" fontId="6" fillId="0" borderId="0" xfId="0" applyFont="1" applyFill="1"/>
    <xf numFmtId="0" fontId="12" fillId="0" borderId="4" xfId="0" applyFont="1" applyFill="1" applyBorder="1" applyAlignment="1"/>
    <xf numFmtId="0" fontId="8" fillId="0" borderId="4" xfId="0" applyFont="1" applyFill="1" applyBorder="1" applyAlignment="1"/>
    <xf numFmtId="0" fontId="6" fillId="0" borderId="3" xfId="0" quotePrefix="1" applyFont="1" applyFill="1" applyBorder="1" applyAlignment="1"/>
    <xf numFmtId="0" fontId="6" fillId="0" borderId="0" xfId="0" applyFont="1" applyFill="1" applyBorder="1" applyAlignment="1">
      <alignment horizontal="center"/>
    </xf>
    <xf numFmtId="0" fontId="6" fillId="0" borderId="4" xfId="0" applyFont="1" applyFill="1" applyBorder="1" applyAlignment="1"/>
    <xf numFmtId="0" fontId="6" fillId="4" borderId="3" xfId="0" quotePrefix="1" applyFont="1" applyFill="1" applyBorder="1" applyAlignment="1"/>
    <xf numFmtId="0" fontId="11" fillId="4" borderId="1" xfId="0" applyFont="1" applyFill="1" applyBorder="1" applyAlignment="1"/>
    <xf numFmtId="0" fontId="6" fillId="0" borderId="8" xfId="0" applyFont="1" applyFill="1" applyBorder="1" applyAlignment="1"/>
    <xf numFmtId="0" fontId="6" fillId="0" borderId="9" xfId="0" applyFont="1" applyFill="1" applyBorder="1" applyAlignment="1"/>
    <xf numFmtId="0" fontId="6" fillId="0" borderId="9" xfId="0" applyFont="1" applyFill="1" applyBorder="1" applyAlignment="1">
      <alignment horizontal="right"/>
    </xf>
    <xf numFmtId="0" fontId="6" fillId="0" borderId="10" xfId="0" applyFont="1" applyFill="1" applyBorder="1" applyAlignment="1">
      <alignment horizontal="right"/>
    </xf>
    <xf numFmtId="0" fontId="6" fillId="0" borderId="10" xfId="0" applyFont="1" applyFill="1" applyBorder="1" applyAlignment="1"/>
    <xf numFmtId="0" fontId="6" fillId="3" borderId="11" xfId="0" applyFont="1" applyFill="1" applyBorder="1" applyAlignment="1"/>
    <xf numFmtId="0" fontId="6" fillId="0" borderId="12" xfId="0" applyFont="1" applyFill="1" applyBorder="1" applyAlignment="1">
      <alignment horizontal="right"/>
    </xf>
    <xf numFmtId="0" fontId="6" fillId="0" borderId="12" xfId="0" applyFont="1" applyFill="1" applyBorder="1" applyAlignment="1"/>
    <xf numFmtId="0" fontId="6" fillId="0" borderId="13" xfId="0" applyFont="1" applyFill="1" applyBorder="1" applyAlignment="1"/>
    <xf numFmtId="0" fontId="6" fillId="0" borderId="9" xfId="0" applyFont="1" applyFill="1" applyBorder="1" applyAlignment="1">
      <alignment horizontal="left"/>
    </xf>
    <xf numFmtId="0" fontId="6" fillId="0" borderId="12" xfId="0" applyFont="1" applyFill="1" applyBorder="1" applyAlignment="1">
      <alignment vertical="top"/>
    </xf>
    <xf numFmtId="0" fontId="6" fillId="0" borderId="12" xfId="0" applyFont="1" applyFill="1" applyBorder="1" applyAlignment="1">
      <alignment wrapText="1"/>
    </xf>
    <xf numFmtId="0" fontId="9" fillId="0" borderId="13" xfId="0" applyFont="1" applyFill="1" applyBorder="1" applyAlignment="1"/>
    <xf numFmtId="0" fontId="8" fillId="0" borderId="13" xfId="0" applyFont="1" applyFill="1" applyBorder="1" applyAlignment="1"/>
    <xf numFmtId="0" fontId="9" fillId="4" borderId="13" xfId="0" applyFont="1" applyFill="1" applyBorder="1" applyAlignment="1"/>
    <xf numFmtId="0" fontId="0" fillId="4" borderId="13" xfId="0" applyFont="1" applyFill="1" applyBorder="1" applyAlignment="1"/>
    <xf numFmtId="0" fontId="6" fillId="0" borderId="13" xfId="0" applyFont="1" applyBorder="1" applyAlignment="1"/>
    <xf numFmtId="49" fontId="6" fillId="3" borderId="14" xfId="0" applyNumberFormat="1" applyFont="1" applyFill="1" applyBorder="1" applyAlignment="1">
      <alignment horizontal="right"/>
    </xf>
    <xf numFmtId="0" fontId="0" fillId="0" borderId="13" xfId="0" applyFont="1" applyFill="1" applyBorder="1" applyAlignment="1"/>
    <xf numFmtId="0" fontId="6" fillId="0" borderId="10" xfId="0" applyFont="1" applyFill="1" applyBorder="1" applyAlignment="1">
      <alignment vertical="top"/>
    </xf>
    <xf numFmtId="0" fontId="6" fillId="0" borderId="10" xfId="0" applyFont="1" applyFill="1" applyBorder="1" applyAlignment="1">
      <alignment wrapText="1"/>
    </xf>
    <xf numFmtId="0" fontId="3" fillId="0" borderId="4" xfId="2" applyFill="1" applyBorder="1" applyAlignment="1">
      <alignment horizontal="left"/>
    </xf>
    <xf numFmtId="0" fontId="6" fillId="0" borderId="4" xfId="0" quotePrefix="1" applyFont="1" applyFill="1" applyBorder="1" applyAlignment="1"/>
    <xf numFmtId="0" fontId="8" fillId="0" borderId="15" xfId="0" applyFont="1" applyFill="1" applyBorder="1" applyAlignment="1"/>
    <xf numFmtId="0" fontId="6" fillId="0" borderId="12" xfId="0" applyFont="1" applyFill="1" applyBorder="1" applyAlignment="1">
      <alignment vertical="top" wrapText="1"/>
    </xf>
    <xf numFmtId="0" fontId="6" fillId="0" borderId="16" xfId="0" applyFont="1" applyFill="1" applyBorder="1" applyAlignment="1"/>
    <xf numFmtId="0" fontId="6" fillId="0" borderId="0" xfId="0" quotePrefix="1" applyFont="1" applyFill="1" applyAlignment="1"/>
    <xf numFmtId="0" fontId="9" fillId="0" borderId="13" xfId="0" quotePrefix="1" applyFont="1" applyFill="1" applyBorder="1" applyAlignment="1"/>
    <xf numFmtId="0" fontId="6" fillId="0" borderId="0" xfId="0" quotePrefix="1" applyFont="1" applyFill="1" applyBorder="1" applyAlignment="1"/>
    <xf numFmtId="0" fontId="12" fillId="4" borderId="4" xfId="0" quotePrefix="1" applyFont="1" applyFill="1" applyBorder="1" applyAlignment="1"/>
    <xf numFmtId="0" fontId="9" fillId="4" borderId="13" xfId="0" quotePrefix="1" applyFont="1" applyFill="1" applyBorder="1" applyAlignment="1"/>
    <xf numFmtId="0" fontId="8" fillId="0" borderId="0" xfId="0" quotePrefix="1" applyFont="1" applyFill="1" applyBorder="1" applyAlignment="1"/>
    <xf numFmtId="0" fontId="12" fillId="4" borderId="4" xfId="0" quotePrefix="1" applyFont="1" applyFill="1" applyBorder="1" applyAlignment="1">
      <alignment horizontal="left"/>
    </xf>
    <xf numFmtId="0" fontId="12" fillId="0" borderId="4" xfId="0" quotePrefix="1" applyFont="1" applyFill="1" applyBorder="1" applyAlignment="1"/>
    <xf numFmtId="0" fontId="6" fillId="0" borderId="0" xfId="0" quotePrefix="1" applyFont="1" applyAlignment="1"/>
    <xf numFmtId="0" fontId="12" fillId="4" borderId="5" xfId="0" quotePrefix="1" applyFont="1" applyFill="1" applyBorder="1" applyAlignment="1">
      <alignment horizontal="left"/>
    </xf>
    <xf numFmtId="0" fontId="6" fillId="4" borderId="0" xfId="0" quotePrefix="1" applyFont="1" applyFill="1" applyBorder="1" applyAlignment="1"/>
    <xf numFmtId="0" fontId="9" fillId="0" borderId="13" xfId="0" quotePrefix="1" applyFont="1" applyBorder="1" applyAlignment="1"/>
    <xf numFmtId="0" fontId="6" fillId="4" borderId="0" xfId="0" quotePrefix="1" applyFont="1" applyFill="1" applyAlignment="1"/>
    <xf numFmtId="0" fontId="6" fillId="4" borderId="0" xfId="0" quotePrefix="1" applyFont="1" applyFill="1" applyBorder="1"/>
    <xf numFmtId="0" fontId="6" fillId="4" borderId="0" xfId="0" quotePrefix="1" applyFont="1" applyFill="1"/>
    <xf numFmtId="0" fontId="6" fillId="0" borderId="10" xfId="0" applyFont="1" applyFill="1" applyBorder="1" applyAlignment="1">
      <alignment horizontal="left" vertical="top" wrapText="1"/>
    </xf>
    <xf numFmtId="0" fontId="6" fillId="0" borderId="0" xfId="0" applyFont="1" applyFill="1" applyAlignment="1">
      <alignment vertical="top"/>
    </xf>
    <xf numFmtId="0" fontId="6" fillId="0" borderId="9" xfId="0" applyFont="1" applyFill="1" applyBorder="1" applyAlignment="1">
      <alignment vertical="top"/>
    </xf>
    <xf numFmtId="0" fontId="6" fillId="0" borderId="9" xfId="0" applyFont="1" applyFill="1" applyBorder="1" applyAlignment="1">
      <alignment vertical="top" wrapText="1"/>
    </xf>
    <xf numFmtId="0" fontId="0" fillId="0" borderId="3" xfId="0" applyFont="1" applyFill="1" applyBorder="1" applyAlignment="1"/>
    <xf numFmtId="0" fontId="6" fillId="0" borderId="17" xfId="0" applyFont="1" applyBorder="1" applyAlignment="1"/>
    <xf numFmtId="0" fontId="12" fillId="4" borderId="19" xfId="0" applyFont="1" applyFill="1" applyBorder="1" applyAlignment="1">
      <alignment horizontal="left"/>
    </xf>
    <xf numFmtId="0" fontId="8" fillId="4" borderId="20" xfId="0" applyFont="1" applyFill="1" applyBorder="1" applyAlignment="1">
      <alignment horizontal="center"/>
    </xf>
    <xf numFmtId="0" fontId="6" fillId="4" borderId="17" xfId="0" applyFont="1" applyFill="1" applyBorder="1" applyAlignment="1"/>
    <xf numFmtId="0" fontId="6" fillId="0" borderId="21" xfId="0" applyFont="1" applyBorder="1" applyAlignment="1"/>
    <xf numFmtId="0" fontId="9" fillId="0" borderId="22" xfId="0" applyFont="1" applyBorder="1" applyAlignment="1"/>
    <xf numFmtId="0" fontId="6" fillId="0" borderId="23" xfId="0" applyFont="1" applyBorder="1" applyAlignment="1"/>
    <xf numFmtId="0" fontId="6" fillId="3" borderId="18" xfId="0" applyFont="1" applyFill="1" applyBorder="1" applyAlignment="1"/>
    <xf numFmtId="0" fontId="6" fillId="4" borderId="17" xfId="0" applyFont="1" applyFill="1" applyBorder="1"/>
    <xf numFmtId="0" fontId="6" fillId="0" borderId="21" xfId="0" applyFont="1" applyBorder="1"/>
    <xf numFmtId="0" fontId="6" fillId="4" borderId="24" xfId="0" applyFont="1" applyFill="1" applyBorder="1" applyAlignment="1"/>
    <xf numFmtId="0" fontId="6" fillId="0" borderId="25" xfId="0" applyFont="1" applyBorder="1"/>
    <xf numFmtId="49" fontId="6" fillId="2" borderId="26" xfId="0" applyNumberFormat="1" applyFont="1" applyFill="1" applyBorder="1" applyAlignment="1">
      <alignment horizontal="right"/>
    </xf>
    <xf numFmtId="0" fontId="8" fillId="2" borderId="0" xfId="0" applyFont="1" applyFill="1" applyBorder="1" applyAlignment="1"/>
    <xf numFmtId="0" fontId="6" fillId="2" borderId="0" xfId="0" applyFont="1" applyFill="1" applyAlignment="1"/>
    <xf numFmtId="0" fontId="6" fillId="0" borderId="4" xfId="0" applyFont="1" applyBorder="1" applyAlignment="1"/>
    <xf numFmtId="0" fontId="6" fillId="4" borderId="4" xfId="0" applyFont="1" applyFill="1" applyBorder="1" applyAlignment="1"/>
    <xf numFmtId="0" fontId="6" fillId="4" borderId="0" xfId="0" applyFont="1" applyFill="1" applyBorder="1" applyAlignment="1"/>
    <xf numFmtId="0" fontId="6" fillId="0" borderId="9" xfId="0" applyFont="1" applyFill="1" applyBorder="1" applyAlignment="1">
      <alignment wrapText="1"/>
    </xf>
    <xf numFmtId="0" fontId="8" fillId="0" borderId="2" xfId="0" applyFont="1" applyFill="1" applyBorder="1" applyAlignment="1">
      <alignment wrapText="1"/>
    </xf>
    <xf numFmtId="0" fontId="8" fillId="0" borderId="15" xfId="0" applyFont="1" applyFill="1" applyBorder="1" applyAlignment="1">
      <alignment vertical="top"/>
    </xf>
    <xf numFmtId="0" fontId="0" fillId="0" borderId="0" xfId="0" applyAlignment="1">
      <alignment horizontal="right"/>
    </xf>
    <xf numFmtId="165" fontId="2" fillId="0" borderId="0" xfId="0" applyNumberFormat="1" applyFont="1"/>
    <xf numFmtId="0" fontId="0" fillId="2" borderId="0" xfId="0" applyFill="1"/>
    <xf numFmtId="165" fontId="0" fillId="2" borderId="0" xfId="0" applyNumberFormat="1" applyFill="1"/>
    <xf numFmtId="0" fontId="0" fillId="0" borderId="0" xfId="0" applyFill="1"/>
    <xf numFmtId="0" fontId="15" fillId="0" borderId="0" xfId="0" applyFont="1"/>
    <xf numFmtId="49" fontId="0" fillId="2" borderId="0" xfId="0" applyNumberFormat="1" applyFill="1"/>
    <xf numFmtId="0" fontId="6" fillId="3" borderId="18" xfId="0" applyFont="1" applyFill="1" applyBorder="1" applyAlignment="1">
      <alignment horizontal="left"/>
    </xf>
    <xf numFmtId="0" fontId="10" fillId="0" borderId="0" xfId="0" applyFont="1" applyFill="1" applyBorder="1" applyAlignment="1"/>
    <xf numFmtId="0" fontId="7" fillId="0" borderId="0" xfId="0" quotePrefix="1" applyFont="1" applyFill="1" applyBorder="1" applyAlignment="1"/>
    <xf numFmtId="0" fontId="0" fillId="0" borderId="0" xfId="0" quotePrefix="1" applyFont="1" applyFill="1" applyBorder="1" applyAlignment="1"/>
    <xf numFmtId="0" fontId="6" fillId="0" borderId="0" xfId="0" applyFont="1" applyFill="1" applyBorder="1" applyAlignment="1">
      <alignment wrapText="1"/>
    </xf>
    <xf numFmtId="0" fontId="7" fillId="0" borderId="0" xfId="0" applyFont="1" applyFill="1" applyBorder="1" applyAlignment="1"/>
    <xf numFmtId="0" fontId="6" fillId="0" borderId="0" xfId="0" applyFont="1" applyFill="1" applyBorder="1" applyAlignment="1">
      <alignment vertical="top" wrapText="1"/>
    </xf>
    <xf numFmtId="0" fontId="6" fillId="0" borderId="0" xfId="0" applyFont="1" applyFill="1" applyBorder="1" applyAlignment="1">
      <alignment vertical="top"/>
    </xf>
    <xf numFmtId="0" fontId="8" fillId="0" borderId="0" xfId="0" applyFont="1" applyFill="1" applyBorder="1" applyAlignment="1">
      <alignment horizontal="center"/>
    </xf>
    <xf numFmtId="0" fontId="8" fillId="0" borderId="27" xfId="0" applyFont="1" applyFill="1" applyBorder="1" applyAlignment="1">
      <alignment wrapText="1"/>
    </xf>
    <xf numFmtId="0" fontId="8" fillId="0" borderId="27" xfId="0" applyFont="1" applyFill="1" applyBorder="1" applyAlignment="1"/>
    <xf numFmtId="0" fontId="17" fillId="0" borderId="0" xfId="0" applyFont="1" applyAlignment="1">
      <alignment vertical="center"/>
    </xf>
    <xf numFmtId="0" fontId="18" fillId="0" borderId="0" xfId="0" applyFont="1" applyAlignment="1">
      <alignment vertical="center"/>
    </xf>
    <xf numFmtId="0" fontId="0" fillId="0" borderId="0" xfId="0" applyFont="1" applyFill="1" applyBorder="1" applyAlignment="1"/>
    <xf numFmtId="0" fontId="9" fillId="0" borderId="0" xfId="0" applyFont="1" applyFill="1" applyBorder="1" applyAlignment="1"/>
    <xf numFmtId="0" fontId="11" fillId="4" borderId="3" xfId="0" applyFont="1" applyFill="1" applyBorder="1" applyAlignment="1"/>
    <xf numFmtId="0" fontId="2" fillId="0" borderId="0" xfId="0" applyFont="1" applyFill="1" applyBorder="1" applyAlignment="1"/>
    <xf numFmtId="0" fontId="6" fillId="4" borderId="0" xfId="0" applyFont="1" applyFill="1" applyBorder="1"/>
    <xf numFmtId="0" fontId="6" fillId="0" borderId="0" xfId="0" applyFont="1" applyAlignment="1">
      <alignment horizontal="right"/>
    </xf>
    <xf numFmtId="0" fontId="0" fillId="0" borderId="0" xfId="0" applyAlignment="1">
      <alignment vertical="center"/>
    </xf>
    <xf numFmtId="0" fontId="5" fillId="5" borderId="7" xfId="0" applyFont="1" applyFill="1" applyBorder="1" applyAlignment="1">
      <alignment horizontal="left" vertical="center" wrapText="1" indent="1"/>
    </xf>
    <xf numFmtId="0" fontId="6" fillId="0" borderId="10" xfId="0" applyFont="1" applyFill="1" applyBorder="1" applyAlignment="1">
      <alignment horizontal="center" vertical="top"/>
    </xf>
    <xf numFmtId="49" fontId="6" fillId="0" borderId="10" xfId="0" applyNumberFormat="1" applyFont="1" applyFill="1" applyBorder="1" applyAlignment="1">
      <alignment horizontal="left" vertical="top" wrapText="1"/>
    </xf>
    <xf numFmtId="0" fontId="6" fillId="0" borderId="10" xfId="0" applyFont="1" applyFill="1" applyBorder="1" applyAlignment="1">
      <alignment vertical="top" wrapText="1"/>
    </xf>
    <xf numFmtId="0" fontId="6" fillId="0" borderId="9" xfId="0" applyFont="1" applyFill="1" applyBorder="1" applyAlignment="1">
      <alignment horizontal="center" vertical="top"/>
    </xf>
    <xf numFmtId="0" fontId="8" fillId="0" borderId="2" xfId="0" applyFont="1" applyFill="1" applyBorder="1" applyAlignment="1">
      <alignment horizontal="center"/>
    </xf>
    <xf numFmtId="0" fontId="6" fillId="0" borderId="12" xfId="0" applyFont="1" applyFill="1" applyBorder="1" applyAlignment="1">
      <alignment horizontal="center" vertical="top"/>
    </xf>
    <xf numFmtId="0" fontId="8" fillId="0" borderId="0" xfId="0" applyFont="1" applyFill="1" applyBorder="1" applyAlignment="1">
      <alignment horizontal="center" vertical="top"/>
    </xf>
    <xf numFmtId="0" fontId="6" fillId="0" borderId="0" xfId="0" applyFont="1" applyFill="1" applyBorder="1" applyAlignment="1">
      <alignment horizontal="center" vertical="top"/>
    </xf>
    <xf numFmtId="0" fontId="6" fillId="0" borderId="16" xfId="0" applyFont="1" applyFill="1" applyBorder="1" applyAlignment="1">
      <alignment horizontal="center" vertical="top"/>
    </xf>
    <xf numFmtId="0" fontId="8" fillId="0" borderId="15" xfId="0" applyFont="1" applyFill="1" applyBorder="1" applyAlignment="1">
      <alignment horizontal="center" vertical="top"/>
    </xf>
    <xf numFmtId="0" fontId="6" fillId="0" borderId="12" xfId="0" applyFont="1" applyFill="1" applyBorder="1" applyAlignment="1">
      <alignment horizontal="left" vertical="top" wrapText="1"/>
    </xf>
    <xf numFmtId="0" fontId="6" fillId="0" borderId="13" xfId="0" applyFont="1" applyFill="1" applyBorder="1" applyAlignment="1">
      <alignment vertical="top" wrapText="1"/>
    </xf>
    <xf numFmtId="0" fontId="0" fillId="0" borderId="0" xfId="0" applyFont="1" applyFill="1" applyBorder="1" applyAlignment="1">
      <alignment horizontal="center" vertical="top"/>
    </xf>
    <xf numFmtId="0" fontId="6" fillId="0" borderId="13" xfId="0" applyFont="1" applyFill="1" applyBorder="1" applyAlignment="1">
      <alignment horizontal="center" vertical="top"/>
    </xf>
    <xf numFmtId="0" fontId="8" fillId="0" borderId="2" xfId="0" applyFont="1" applyFill="1" applyBorder="1" applyAlignment="1">
      <alignment horizontal="center" vertical="top"/>
    </xf>
    <xf numFmtId="0" fontId="7" fillId="0" borderId="0" xfId="0" applyFont="1" applyFill="1" applyBorder="1" applyAlignment="1">
      <alignment horizontal="center" vertical="top"/>
    </xf>
    <xf numFmtId="0" fontId="5" fillId="5" borderId="29" xfId="0" applyFont="1" applyFill="1" applyBorder="1" applyAlignment="1">
      <alignment horizontal="left" vertical="top" wrapText="1" indent="1"/>
    </xf>
    <xf numFmtId="0" fontId="6" fillId="4" borderId="3" xfId="0" applyFont="1" applyFill="1" applyBorder="1"/>
    <xf numFmtId="0" fontId="6" fillId="0" borderId="3" xfId="0" applyFont="1" applyFill="1" applyBorder="1" applyAlignment="1">
      <alignment vertical="top" wrapText="1"/>
    </xf>
    <xf numFmtId="0" fontId="8" fillId="0" borderId="13" xfId="0" applyFont="1" applyFill="1" applyBorder="1" applyAlignment="1">
      <alignment vertical="top" wrapText="1"/>
    </xf>
    <xf numFmtId="0" fontId="5" fillId="5" borderId="7" xfId="0" applyFont="1" applyFill="1" applyBorder="1" applyAlignment="1">
      <alignment horizontal="left" vertical="top" wrapText="1"/>
    </xf>
    <xf numFmtId="0" fontId="0" fillId="4" borderId="13" xfId="0" applyFont="1" applyFill="1" applyBorder="1" applyAlignment="1">
      <alignment vertical="top" wrapText="1"/>
    </xf>
    <xf numFmtId="0" fontId="5" fillId="5" borderId="30" xfId="0" applyFont="1" applyFill="1" applyBorder="1" applyAlignment="1">
      <alignment horizontal="left" vertical="center" wrapText="1"/>
    </xf>
    <xf numFmtId="0" fontId="8" fillId="0" borderId="0" xfId="0" applyFont="1" applyFill="1" applyBorder="1" applyAlignment="1">
      <alignment vertical="top" wrapText="1"/>
    </xf>
    <xf numFmtId="0" fontId="8" fillId="4" borderId="0" xfId="0" applyFont="1" applyFill="1" applyBorder="1" applyAlignment="1">
      <alignment vertical="top" wrapText="1"/>
    </xf>
    <xf numFmtId="0" fontId="6" fillId="0" borderId="0" xfId="0" applyFont="1" applyBorder="1" applyAlignment="1">
      <alignment vertical="top" wrapText="1"/>
    </xf>
    <xf numFmtId="0" fontId="7" fillId="0" borderId="0" xfId="0" applyFont="1" applyFill="1" applyBorder="1" applyAlignment="1">
      <alignment vertical="top" wrapText="1"/>
    </xf>
    <xf numFmtId="0" fontId="8" fillId="0" borderId="15" xfId="0" applyFont="1" applyFill="1" applyBorder="1" applyAlignment="1">
      <alignment vertical="top" wrapText="1"/>
    </xf>
    <xf numFmtId="0" fontId="9" fillId="0" borderId="0" xfId="0" applyFont="1" applyFill="1" applyBorder="1" applyAlignment="1">
      <alignment vertical="top" wrapText="1"/>
    </xf>
    <xf numFmtId="0" fontId="21" fillId="0" borderId="0" xfId="0" applyFont="1" applyFill="1" applyBorder="1" applyAlignment="1"/>
    <xf numFmtId="0" fontId="8" fillId="0" borderId="31" xfId="0" applyFont="1" applyFill="1" applyBorder="1" applyAlignment="1">
      <alignment vertical="top" wrapText="1"/>
    </xf>
    <xf numFmtId="0" fontId="6" fillId="4" borderId="3" xfId="0" applyFont="1" applyFill="1" applyBorder="1" applyAlignment="1">
      <alignment vertical="top"/>
    </xf>
    <xf numFmtId="0" fontId="8" fillId="4" borderId="4" xfId="0" applyFont="1" applyFill="1" applyBorder="1" applyAlignment="1">
      <alignment vertical="top"/>
    </xf>
    <xf numFmtId="0" fontId="0" fillId="4" borderId="13" xfId="0" applyFont="1" applyFill="1" applyBorder="1" applyAlignment="1">
      <alignment vertical="top"/>
    </xf>
    <xf numFmtId="0" fontId="8" fillId="0" borderId="2" xfId="0" applyFont="1" applyFill="1" applyBorder="1" applyAlignment="1">
      <alignment vertical="top"/>
    </xf>
    <xf numFmtId="0" fontId="0" fillId="0" borderId="13" xfId="0" applyFont="1" applyFill="1" applyBorder="1" applyAlignment="1">
      <alignment vertical="top"/>
    </xf>
    <xf numFmtId="0" fontId="6" fillId="0" borderId="13" xfId="0" applyFont="1" applyFill="1" applyBorder="1" applyAlignment="1">
      <alignment vertical="top"/>
    </xf>
    <xf numFmtId="0" fontId="6" fillId="0" borderId="16" xfId="0" applyFont="1" applyFill="1" applyBorder="1" applyAlignment="1">
      <alignment vertical="top"/>
    </xf>
    <xf numFmtId="0" fontId="8" fillId="0" borderId="0" xfId="0" applyFont="1" applyFill="1" applyBorder="1" applyAlignment="1">
      <alignment vertical="top"/>
    </xf>
    <xf numFmtId="0" fontId="6" fillId="0" borderId="9" xfId="0" applyFont="1" applyFill="1" applyBorder="1" applyAlignment="1">
      <alignment horizontal="left" vertical="top"/>
    </xf>
    <xf numFmtId="0" fontId="8" fillId="4" borderId="4" xfId="0" applyFont="1" applyFill="1" applyBorder="1" applyAlignment="1">
      <alignment horizontal="center" vertical="top"/>
    </xf>
    <xf numFmtId="0" fontId="3" fillId="4" borderId="3" xfId="2" applyFill="1" applyBorder="1" applyAlignment="1">
      <alignment horizontal="left" vertical="top"/>
    </xf>
    <xf numFmtId="0" fontId="8" fillId="0" borderId="4" xfId="0" applyFont="1" applyFill="1" applyBorder="1" applyAlignment="1">
      <alignment vertical="top"/>
    </xf>
    <xf numFmtId="0" fontId="3" fillId="0" borderId="3" xfId="2" applyFill="1" applyBorder="1" applyAlignment="1">
      <alignment horizontal="left" vertical="top"/>
    </xf>
    <xf numFmtId="0" fontId="3" fillId="0" borderId="4" xfId="2" applyFill="1" applyBorder="1" applyAlignment="1">
      <alignment horizontal="left" vertical="top"/>
    </xf>
    <xf numFmtId="0" fontId="10" fillId="0" borderId="4" xfId="0" applyFont="1" applyFill="1" applyBorder="1" applyAlignment="1">
      <alignment vertical="top"/>
    </xf>
    <xf numFmtId="0" fontId="10" fillId="0" borderId="0" xfId="0" applyFont="1" applyFill="1" applyBorder="1" applyAlignment="1">
      <alignment vertical="top"/>
    </xf>
    <xf numFmtId="0" fontId="7" fillId="0" borderId="0" xfId="0" applyFont="1" applyFill="1" applyBorder="1" applyAlignment="1">
      <alignment vertical="top"/>
    </xf>
    <xf numFmtId="0" fontId="8" fillId="0" borderId="27" xfId="0" applyFont="1" applyFill="1" applyBorder="1" applyAlignment="1">
      <alignment vertical="top" wrapText="1"/>
    </xf>
    <xf numFmtId="0" fontId="6" fillId="0" borderId="0" xfId="0" applyFont="1" applyAlignment="1">
      <alignment vertical="top"/>
    </xf>
    <xf numFmtId="0" fontId="5" fillId="5" borderId="30" xfId="0" applyFont="1" applyFill="1" applyBorder="1" applyAlignment="1">
      <alignment horizontal="left" vertical="top" wrapText="1"/>
    </xf>
    <xf numFmtId="0" fontId="8" fillId="0" borderId="2" xfId="0" applyFont="1" applyFill="1" applyBorder="1" applyAlignment="1">
      <alignment vertical="top" wrapText="1"/>
    </xf>
    <xf numFmtId="0" fontId="22" fillId="5" borderId="30" xfId="0" applyFont="1" applyFill="1" applyBorder="1" applyAlignment="1">
      <alignment horizontal="left" wrapText="1" indent="1"/>
    </xf>
    <xf numFmtId="0" fontId="5" fillId="5" borderId="30" xfId="0" applyFont="1" applyFill="1" applyBorder="1" applyAlignment="1">
      <alignment horizontal="left" vertical="center" wrapText="1" indent="1"/>
    </xf>
    <xf numFmtId="0" fontId="23" fillId="0" borderId="0" xfId="0" applyFont="1" applyAlignment="1"/>
    <xf numFmtId="0" fontId="14" fillId="5" borderId="7" xfId="0" applyFont="1" applyFill="1" applyBorder="1" applyAlignment="1">
      <alignment horizontal="left" vertical="center" wrapText="1" indent="1"/>
    </xf>
    <xf numFmtId="0" fontId="8" fillId="0" borderId="20" xfId="0" applyFont="1" applyFill="1" applyBorder="1" applyAlignment="1">
      <alignment horizontal="center"/>
    </xf>
    <xf numFmtId="0" fontId="6" fillId="4" borderId="1" xfId="0" applyFont="1" applyFill="1" applyBorder="1" applyAlignment="1">
      <alignment vertical="top"/>
    </xf>
    <xf numFmtId="0" fontId="6" fillId="0" borderId="8" xfId="0" applyFont="1" applyFill="1" applyBorder="1" applyAlignment="1">
      <alignment vertical="top"/>
    </xf>
    <xf numFmtId="0" fontId="0" fillId="0" borderId="3" xfId="0" applyFont="1" applyFill="1" applyBorder="1" applyAlignment="1">
      <alignment vertical="top"/>
    </xf>
    <xf numFmtId="0" fontId="8" fillId="0" borderId="13" xfId="0" applyFont="1" applyFill="1" applyBorder="1" applyAlignment="1">
      <alignment vertical="top"/>
    </xf>
    <xf numFmtId="0" fontId="8" fillId="4" borderId="5" xfId="0" applyFont="1" applyFill="1" applyBorder="1" applyAlignment="1">
      <alignment horizontal="center" vertical="top"/>
    </xf>
    <xf numFmtId="0" fontId="6" fillId="0" borderId="0" xfId="0" applyFont="1" applyBorder="1" applyAlignment="1">
      <alignment vertical="top"/>
    </xf>
    <xf numFmtId="0" fontId="6" fillId="0" borderId="13" xfId="0" applyFont="1" applyBorder="1" applyAlignment="1">
      <alignment vertical="top"/>
    </xf>
    <xf numFmtId="0" fontId="6" fillId="3" borderId="11" xfId="0" applyFont="1" applyFill="1" applyBorder="1" applyAlignment="1">
      <alignment vertical="top"/>
    </xf>
    <xf numFmtId="0" fontId="6" fillId="0" borderId="3" xfId="0" applyFont="1" applyBorder="1" applyAlignment="1">
      <alignment vertical="top"/>
    </xf>
    <xf numFmtId="0" fontId="6" fillId="0" borderId="0" xfId="0" applyFont="1" applyFill="1" applyBorder="1" applyAlignment="1">
      <alignment horizontal="left" vertical="top" wrapText="1"/>
    </xf>
    <xf numFmtId="0" fontId="24" fillId="0" borderId="0" xfId="0" applyFont="1" applyFill="1" applyBorder="1" applyAlignment="1">
      <alignment vertical="top" wrapText="1"/>
    </xf>
    <xf numFmtId="0" fontId="6" fillId="0" borderId="10" xfId="0" applyFont="1" applyFill="1" applyBorder="1" applyAlignment="1">
      <alignment vertical="top" wrapText="1"/>
    </xf>
    <xf numFmtId="0" fontId="6" fillId="0" borderId="12" xfId="0" applyFont="1" applyFill="1" applyBorder="1" applyAlignment="1">
      <alignment vertical="top" wrapText="1"/>
    </xf>
    <xf numFmtId="0" fontId="6" fillId="0" borderId="12" xfId="0" applyFont="1" applyFill="1" applyBorder="1" applyAlignment="1">
      <alignment vertical="top" wrapText="1"/>
    </xf>
    <xf numFmtId="0" fontId="6" fillId="0" borderId="12" xfId="0" applyFont="1" applyFill="1" applyBorder="1" applyAlignment="1">
      <alignment vertical="top" wrapText="1"/>
    </xf>
    <xf numFmtId="0" fontId="6" fillId="0" borderId="10" xfId="0" applyFont="1" applyFill="1" applyBorder="1" applyAlignment="1">
      <alignment vertical="top" wrapText="1"/>
    </xf>
    <xf numFmtId="0" fontId="6" fillId="0" borderId="12" xfId="0" applyFont="1" applyFill="1" applyBorder="1" applyAlignment="1">
      <alignment vertical="top" wrapText="1"/>
    </xf>
    <xf numFmtId="0" fontId="6" fillId="0" borderId="0" xfId="0" applyFont="1" applyFill="1" applyBorder="1" applyAlignment="1">
      <alignment vertical="top" wrapText="1"/>
    </xf>
    <xf numFmtId="0" fontId="9" fillId="0" borderId="13" xfId="0" applyFont="1" applyFill="1" applyBorder="1" applyAlignment="1">
      <alignment vertical="top" wrapText="1"/>
    </xf>
    <xf numFmtId="0" fontId="6" fillId="0" borderId="11" xfId="0" applyFont="1" applyFill="1" applyBorder="1" applyAlignment="1">
      <alignment horizontal="center" vertical="top"/>
    </xf>
    <xf numFmtId="0" fontId="9" fillId="0" borderId="11" xfId="0" applyFont="1" applyFill="1" applyBorder="1" applyAlignment="1">
      <alignment horizontal="center" vertical="top"/>
    </xf>
    <xf numFmtId="0" fontId="9" fillId="0" borderId="11" xfId="0" applyFont="1" applyFill="1" applyBorder="1" applyAlignment="1">
      <alignment vertical="top" wrapText="1"/>
    </xf>
    <xf numFmtId="0" fontId="9" fillId="0" borderId="31" xfId="0" applyFont="1" applyFill="1" applyBorder="1" applyAlignment="1">
      <alignment vertical="top" wrapText="1"/>
    </xf>
    <xf numFmtId="0" fontId="14" fillId="5" borderId="30" xfId="0" applyFont="1" applyFill="1" applyBorder="1" applyAlignment="1">
      <alignment horizontal="left" vertical="center" wrapText="1" indent="1"/>
    </xf>
    <xf numFmtId="0" fontId="8" fillId="0" borderId="11" xfId="0" applyFont="1" applyFill="1" applyBorder="1" applyAlignment="1">
      <alignment horizontal="center" vertical="top"/>
    </xf>
    <xf numFmtId="0" fontId="8" fillId="0" borderId="27" xfId="0" applyFont="1" applyFill="1" applyBorder="1" applyAlignment="1">
      <alignment horizontal="center" vertical="top"/>
    </xf>
    <xf numFmtId="0" fontId="8" fillId="0" borderId="31" xfId="0" applyFont="1" applyFill="1" applyBorder="1" applyAlignment="1">
      <alignment horizontal="center" vertical="top"/>
    </xf>
    <xf numFmtId="0" fontId="9" fillId="0" borderId="31" xfId="0" applyFont="1" applyFill="1" applyBorder="1" applyAlignment="1">
      <alignment horizontal="center" vertical="top"/>
    </xf>
    <xf numFmtId="0" fontId="6" fillId="0" borderId="11" xfId="0" applyFont="1" applyFill="1" applyBorder="1" applyAlignment="1">
      <alignment vertical="top" wrapText="1"/>
    </xf>
    <xf numFmtId="0" fontId="6" fillId="0" borderId="27" xfId="0" applyFont="1" applyFill="1" applyBorder="1" applyAlignment="1">
      <alignment horizontal="center" vertical="top"/>
    </xf>
    <xf numFmtId="0" fontId="6" fillId="0" borderId="27" xfId="0" applyFont="1" applyFill="1" applyBorder="1" applyAlignment="1">
      <alignment vertical="top" wrapText="1"/>
    </xf>
    <xf numFmtId="0" fontId="6" fillId="0" borderId="3" xfId="0" applyFont="1" applyFill="1" applyBorder="1" applyAlignment="1">
      <alignment horizontal="center" vertical="top"/>
    </xf>
    <xf numFmtId="0" fontId="24" fillId="0" borderId="0" xfId="0" applyFont="1" applyFill="1" applyBorder="1" applyAlignment="1">
      <alignment vertical="center" wrapText="1"/>
    </xf>
    <xf numFmtId="0" fontId="21" fillId="0" borderId="13" xfId="0" applyFont="1" applyFill="1" applyBorder="1" applyAlignment="1"/>
    <xf numFmtId="0" fontId="6" fillId="0" borderId="13" xfId="0" applyFont="1" applyFill="1" applyBorder="1" applyAlignment="1">
      <alignment horizontal="left" vertical="top" wrapText="1"/>
    </xf>
    <xf numFmtId="0" fontId="6" fillId="0" borderId="11" xfId="0" applyFont="1" applyFill="1" applyBorder="1" applyAlignment="1">
      <alignment wrapText="1"/>
    </xf>
    <xf numFmtId="0" fontId="2" fillId="0" borderId="0" xfId="0" applyNumberFormat="1" applyFont="1" applyFill="1" applyBorder="1" applyAlignment="1">
      <alignment vertical="top" wrapText="1"/>
    </xf>
    <xf numFmtId="0" fontId="8" fillId="0" borderId="32" xfId="0" applyFont="1" applyFill="1" applyBorder="1" applyAlignment="1">
      <alignment horizontal="center" vertical="top"/>
    </xf>
    <xf numFmtId="0" fontId="9" fillId="0" borderId="32" xfId="0" applyFont="1" applyFill="1" applyBorder="1" applyAlignment="1">
      <alignment vertical="top" wrapText="1"/>
    </xf>
    <xf numFmtId="0" fontId="7" fillId="0" borderId="3" xfId="0" applyFont="1" applyFill="1" applyBorder="1" applyAlignment="1">
      <alignment vertical="top" wrapText="1"/>
    </xf>
    <xf numFmtId="0" fontId="8" fillId="0" borderId="31" xfId="0" applyFont="1" applyFill="1" applyBorder="1" applyAlignment="1">
      <alignment vertical="top"/>
    </xf>
    <xf numFmtId="0" fontId="8" fillId="0" borderId="27" xfId="0" applyFont="1" applyFill="1" applyBorder="1" applyAlignment="1">
      <alignment vertical="top"/>
    </xf>
    <xf numFmtId="0" fontId="24" fillId="0" borderId="0" xfId="0" applyFont="1" applyFill="1" applyBorder="1" applyAlignment="1">
      <alignment vertical="top"/>
    </xf>
    <xf numFmtId="0" fontId="25" fillId="0" borderId="0" xfId="0" applyFont="1" applyAlignment="1">
      <alignment horizontal="left" vertical="center"/>
    </xf>
    <xf numFmtId="0" fontId="3" fillId="0" borderId="0" xfId="2"/>
    <xf numFmtId="0" fontId="27" fillId="0" borderId="0" xfId="0" applyFont="1" applyFill="1" applyBorder="1" applyAlignment="1"/>
    <xf numFmtId="0" fontId="28" fillId="0" borderId="0" xfId="0" applyFont="1" applyFill="1" applyBorder="1" applyAlignment="1"/>
    <xf numFmtId="0" fontId="29" fillId="0" borderId="0" xfId="0" applyFont="1" applyAlignment="1">
      <alignment horizontal="left" vertical="center"/>
    </xf>
    <xf numFmtId="0" fontId="30" fillId="0" borderId="0" xfId="0" applyFont="1" applyFill="1" applyBorder="1" applyAlignment="1"/>
    <xf numFmtId="0" fontId="6" fillId="0" borderId="0" xfId="0" applyFont="1" applyAlignment="1">
      <alignment wrapText="1"/>
    </xf>
    <xf numFmtId="0" fontId="17" fillId="0" borderId="0" xfId="0" applyFont="1" applyAlignment="1">
      <alignment vertical="center" wrapTex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31" fillId="0" borderId="0" xfId="0" applyFont="1" applyFill="1" applyBorder="1" applyAlignment="1"/>
    <xf numFmtId="0" fontId="32" fillId="0" borderId="0" xfId="0" applyFont="1" applyFill="1" applyBorder="1" applyAlignment="1">
      <alignment vertical="center"/>
    </xf>
    <xf numFmtId="0" fontId="8" fillId="0" borderId="15" xfId="0" applyFont="1" applyFill="1" applyBorder="1" applyAlignment="1">
      <alignment wrapText="1"/>
    </xf>
    <xf numFmtId="0" fontId="6" fillId="0" borderId="0" xfId="0" applyFont="1" applyBorder="1" applyAlignment="1">
      <alignment wrapText="1"/>
    </xf>
    <xf numFmtId="0" fontId="11" fillId="4" borderId="0" xfId="0" applyFont="1" applyFill="1" applyBorder="1" applyAlignment="1"/>
    <xf numFmtId="0" fontId="33" fillId="0" borderId="0" xfId="0" applyFont="1" applyFill="1" applyBorder="1" applyAlignment="1">
      <alignment vertical="center" wrapText="1"/>
    </xf>
    <xf numFmtId="0" fontId="33" fillId="0" borderId="0" xfId="0" applyFont="1" applyFill="1" applyBorder="1" applyAlignment="1">
      <alignment vertical="center"/>
    </xf>
    <xf numFmtId="0" fontId="5" fillId="5" borderId="28" xfId="0" applyFont="1" applyFill="1" applyBorder="1" applyAlignment="1">
      <alignment horizontal="left" vertical="top" wrapText="1" indent="1"/>
    </xf>
    <xf numFmtId="0" fontId="6" fillId="0" borderId="0" xfId="0" quotePrefix="1" applyFont="1" applyBorder="1" applyAlignment="1"/>
    <xf numFmtId="0" fontId="3" fillId="0" borderId="10" xfId="2" applyFill="1" applyBorder="1" applyAlignment="1">
      <alignment horizontal="left" vertical="top" wrapText="1"/>
    </xf>
    <xf numFmtId="0" fontId="6" fillId="0" borderId="0" xfId="0" applyFont="1" applyAlignment="1">
      <alignment vertical="center" wrapText="1"/>
    </xf>
    <xf numFmtId="0" fontId="6" fillId="0" borderId="0" xfId="0" applyFont="1" applyAlignment="1">
      <alignment vertical="center"/>
    </xf>
    <xf numFmtId="0" fontId="8" fillId="0" borderId="0" xfId="0" applyFont="1" applyAlignment="1">
      <alignment vertical="center"/>
    </xf>
    <xf numFmtId="0" fontId="27" fillId="0" borderId="0" xfId="0" applyFont="1" applyFill="1" applyBorder="1" applyAlignment="1">
      <alignment vertical="center" wrapText="1"/>
    </xf>
    <xf numFmtId="0" fontId="27" fillId="0" borderId="0" xfId="0" applyFont="1" applyFill="1" applyBorder="1" applyAlignment="1">
      <alignment vertical="center"/>
    </xf>
    <xf numFmtId="0" fontId="3" fillId="0" borderId="3" xfId="2" applyFill="1" applyBorder="1" applyAlignment="1"/>
    <xf numFmtId="0" fontId="6" fillId="0" borderId="33" xfId="0" quotePrefix="1" applyFont="1" applyFill="1" applyBorder="1" applyAlignment="1"/>
    <xf numFmtId="0" fontId="6" fillId="0" borderId="34" xfId="0" applyFont="1" applyFill="1" applyBorder="1" applyAlignment="1">
      <alignment horizontal="left" vertical="top" wrapText="1"/>
    </xf>
    <xf numFmtId="0" fontId="6" fillId="0" borderId="35" xfId="0" applyFont="1" applyBorder="1" applyAlignment="1">
      <alignment horizontal="center"/>
    </xf>
    <xf numFmtId="0" fontId="6" fillId="3" borderId="14" xfId="0" applyFont="1" applyFill="1" applyBorder="1" applyAlignment="1"/>
    <xf numFmtId="0" fontId="6" fillId="3" borderId="33" xfId="0" applyFont="1" applyFill="1" applyBorder="1" applyAlignment="1"/>
    <xf numFmtId="0" fontId="6" fillId="3" borderId="37" xfId="0" applyFont="1" applyFill="1" applyBorder="1" applyAlignment="1"/>
    <xf numFmtId="0" fontId="8" fillId="6" borderId="35" xfId="0" applyFont="1" applyFill="1" applyBorder="1" applyAlignment="1"/>
    <xf numFmtId="0" fontId="6" fillId="0" borderId="33" xfId="0" applyFont="1" applyBorder="1" applyAlignment="1">
      <alignment horizontal="center"/>
    </xf>
    <xf numFmtId="0" fontId="6" fillId="3" borderId="35" xfId="0" applyFont="1" applyFill="1" applyBorder="1" applyAlignment="1"/>
    <xf numFmtId="0" fontId="6" fillId="3" borderId="38" xfId="0" applyFont="1" applyFill="1" applyBorder="1" applyAlignment="1"/>
    <xf numFmtId="0" fontId="6" fillId="3" borderId="39" xfId="0" applyFont="1" applyFill="1" applyBorder="1" applyAlignment="1"/>
    <xf numFmtId="0" fontId="8" fillId="0" borderId="37" xfId="0" applyFont="1" applyFill="1" applyBorder="1" applyAlignment="1"/>
    <xf numFmtId="0" fontId="8" fillId="6" borderId="40" xfId="0" applyFont="1" applyFill="1" applyBorder="1" applyAlignment="1"/>
    <xf numFmtId="0" fontId="6" fillId="0" borderId="41" xfId="0" applyFont="1" applyFill="1" applyBorder="1" applyAlignment="1"/>
    <xf numFmtId="0" fontId="6" fillId="0" borderId="41" xfId="0" applyFont="1" applyBorder="1" applyAlignment="1">
      <alignment horizontal="center"/>
    </xf>
    <xf numFmtId="0" fontId="8" fillId="6" borderId="36" xfId="0" applyFont="1" applyFill="1" applyBorder="1" applyAlignment="1"/>
    <xf numFmtId="0" fontId="6" fillId="0" borderId="41" xfId="0" applyFont="1" applyBorder="1"/>
    <xf numFmtId="0" fontId="6" fillId="0" borderId="37" xfId="0" applyFont="1" applyBorder="1" applyAlignment="1">
      <alignment horizontal="center"/>
    </xf>
    <xf numFmtId="0" fontId="8" fillId="6" borderId="42" xfId="0" applyFont="1" applyFill="1" applyBorder="1" applyAlignment="1"/>
    <xf numFmtId="0" fontId="6" fillId="0" borderId="38" xfId="1" applyNumberFormat="1" applyFont="1" applyBorder="1" applyAlignment="1">
      <alignment horizontal="right"/>
    </xf>
    <xf numFmtId="0" fontId="8" fillId="0" borderId="43" xfId="0" applyFont="1" applyFill="1" applyBorder="1" applyAlignment="1"/>
    <xf numFmtId="49" fontId="6" fillId="3" borderId="45" xfId="0" applyNumberFormat="1" applyFont="1" applyFill="1" applyBorder="1" applyAlignment="1">
      <alignment horizontal="right"/>
    </xf>
    <xf numFmtId="0" fontId="6" fillId="3" borderId="39" xfId="0" quotePrefix="1" applyFont="1" applyFill="1" applyBorder="1" applyAlignment="1">
      <alignment horizontal="left"/>
    </xf>
    <xf numFmtId="0" fontId="6" fillId="0" borderId="38" xfId="0" applyFont="1" applyBorder="1" applyAlignment="1">
      <alignment horizontal="center" wrapText="1"/>
    </xf>
    <xf numFmtId="0" fontId="6" fillId="3" borderId="14" xfId="0" applyFont="1" applyFill="1" applyBorder="1" applyAlignment="1">
      <alignment horizontal="right"/>
    </xf>
    <xf numFmtId="0" fontId="6" fillId="0" borderId="39" xfId="0" applyFont="1" applyBorder="1" applyAlignment="1">
      <alignment horizontal="center"/>
    </xf>
    <xf numFmtId="0" fontId="6" fillId="4" borderId="46" xfId="0" applyFont="1" applyFill="1" applyBorder="1" applyAlignment="1">
      <alignment horizontal="center"/>
    </xf>
    <xf numFmtId="0" fontId="6" fillId="4" borderId="47" xfId="0" applyFont="1" applyFill="1" applyBorder="1" applyAlignment="1">
      <alignment horizontal="center"/>
    </xf>
    <xf numFmtId="0" fontId="6" fillId="4" borderId="14" xfId="1" applyNumberFormat="1" applyFont="1" applyFill="1" applyBorder="1" applyAlignment="1">
      <alignment horizontal="right"/>
    </xf>
    <xf numFmtId="0" fontId="8" fillId="3" borderId="14" xfId="0" applyFont="1" applyFill="1" applyBorder="1" applyAlignment="1"/>
    <xf numFmtId="0" fontId="6" fillId="4" borderId="38" xfId="1" applyNumberFormat="1" applyFont="1" applyFill="1" applyBorder="1" applyAlignment="1">
      <alignment horizontal="right"/>
    </xf>
    <xf numFmtId="0" fontId="6" fillId="0" borderId="38" xfId="0" applyFont="1" applyBorder="1" applyAlignment="1">
      <alignment horizontal="center"/>
    </xf>
    <xf numFmtId="0" fontId="8" fillId="0" borderId="35" xfId="0" applyFont="1" applyFill="1" applyBorder="1" applyAlignment="1"/>
    <xf numFmtId="0" fontId="6" fillId="0" borderId="47" xfId="0" applyFont="1" applyBorder="1" applyAlignment="1">
      <alignment horizontal="center"/>
    </xf>
    <xf numFmtId="0" fontId="6" fillId="0" borderId="14" xfId="1" applyNumberFormat="1" applyFont="1" applyBorder="1" applyAlignment="1">
      <alignment horizontal="right"/>
    </xf>
    <xf numFmtId="0" fontId="6" fillId="0" borderId="46" xfId="0" applyFont="1" applyBorder="1" applyAlignment="1">
      <alignment horizontal="center"/>
    </xf>
    <xf numFmtId="0" fontId="6" fillId="0" borderId="36" xfId="0" applyFont="1" applyBorder="1" applyAlignment="1">
      <alignment horizontal="center"/>
    </xf>
    <xf numFmtId="0" fontId="6" fillId="0" borderId="33" xfId="0" applyFont="1" applyFill="1" applyBorder="1" applyAlignment="1"/>
    <xf numFmtId="0" fontId="8" fillId="3" borderId="48" xfId="0" applyFont="1" applyFill="1" applyBorder="1" applyAlignment="1"/>
    <xf numFmtId="0" fontId="9" fillId="3" borderId="44" xfId="0" quotePrefix="1" applyFont="1" applyFill="1" applyBorder="1" applyAlignment="1">
      <alignment horizontal="left"/>
    </xf>
    <xf numFmtId="0" fontId="6" fillId="4" borderId="0" xfId="0" applyFont="1" applyFill="1" applyBorder="1" applyAlignment="1">
      <alignment vertical="top" wrapText="1"/>
    </xf>
  </cellXfs>
  <cellStyles count="5">
    <cellStyle name="Komma 2" xfId="1"/>
    <cellStyle name="Komma 2 2" xfId="4"/>
    <cellStyle name="Link" xfId="2" builtinId="8"/>
    <cellStyle name="Normal" xfId="0" builtinId="0"/>
    <cellStyle name="Normal 2" xfId="3"/>
  </cellStyles>
  <dxfs count="135">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u val="none"/>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GBox"/>
</file>

<file path=xl/ctrlProps/ctrlProp11.xml><?xml version="1.0" encoding="utf-8"?>
<formControlPr xmlns="http://schemas.microsoft.com/office/spreadsheetml/2009/9/main" objectType="Radio" checked="Checked" firstButton="1" fmlaLink="E1"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GBox"/>
</file>

<file path=xl/ctrlProps/ctrlProp14.xml><?xml version="1.0" encoding="utf-8"?>
<formControlPr xmlns="http://schemas.microsoft.com/office/spreadsheetml/2009/9/main" objectType="Radio" checked="Checked" firstButton="1" fmlaLink="E1" lockText="1"/>
</file>

<file path=xl/ctrlProps/ctrlProp15.xml><?xml version="1.0" encoding="utf-8"?>
<formControlPr xmlns="http://schemas.microsoft.com/office/spreadsheetml/2009/9/main" objectType="Radio" lockText="1"/>
</file>

<file path=xl/ctrlProps/ctrlProp2.xml><?xml version="1.0" encoding="utf-8"?>
<formControlPr xmlns="http://schemas.microsoft.com/office/spreadsheetml/2009/9/main" objectType="Radio" checked="Checked" firstButton="1" fmlaLink="E1"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GBox"/>
</file>

<file path=xl/ctrlProps/ctrlProp5.xml><?xml version="1.0" encoding="utf-8"?>
<formControlPr xmlns="http://schemas.microsoft.com/office/spreadsheetml/2009/9/main" objectType="Radio" checked="Checked" firstButton="1" fmlaLink="E1"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GBox"/>
</file>

<file path=xl/ctrlProps/ctrlProp8.xml><?xml version="1.0" encoding="utf-8"?>
<formControlPr xmlns="http://schemas.microsoft.com/office/spreadsheetml/2009/9/main" objectType="Radio" checked="Checked" firstButton="1" fmlaLink="E1" lockText="1"/>
</file>

<file path=xl/ctrlProps/ctrlProp9.xml><?xml version="1.0" encoding="utf-8"?>
<formControlPr xmlns="http://schemas.microsoft.com/office/spreadsheetml/2009/9/main" objectType="Radio" lockText="1"/>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4854776</xdr:colOff>
          <xdr:row>0</xdr:row>
          <xdr:rowOff>112093</xdr:rowOff>
        </xdr:from>
        <xdr:to>
          <xdr:col>1</xdr:col>
          <xdr:colOff>6534150</xdr:colOff>
          <xdr:row>0</xdr:row>
          <xdr:rowOff>428625</xdr:rowOff>
        </xdr:to>
        <xdr:grpSp>
          <xdr:nvGrpSpPr>
            <xdr:cNvPr id="10" name="Gruppe 9"/>
            <xdr:cNvGrpSpPr/>
          </xdr:nvGrpSpPr>
          <xdr:grpSpPr>
            <a:xfrm>
              <a:off x="5464376" y="112093"/>
              <a:ext cx="1679374" cy="316532"/>
              <a:chOff x="3092652" y="731245"/>
              <a:chExt cx="1562103" cy="307008"/>
            </a:xfrm>
          </xdr:grpSpPr>
          <xdr:sp macro="" textlink="">
            <xdr:nvSpPr>
              <xdr:cNvPr id="3083" name="Group Box 11" hidden="1">
                <a:extLst>
                  <a:ext uri="{63B3BB69-23CF-44E3-9099-C40C66FF867C}">
                    <a14:compatExt spid="_x0000_s3083"/>
                  </a:ext>
                </a:extLst>
              </xdr:cNvPr>
              <xdr:cNvSpPr/>
            </xdr:nvSpPr>
            <xdr:spPr bwMode="auto">
              <a:xfrm>
                <a:off x="3092652" y="731245"/>
                <a:ext cx="1562103"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3084" name="Option Button 12" hidden="1">
                <a:extLst>
                  <a:ext uri="{63B3BB69-23CF-44E3-9099-C40C66FF867C}">
                    <a14:compatExt spid="_x0000_s3084"/>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3085" name="Option Button 13" hidden="1">
                <a:extLst>
                  <a:ext uri="{63B3BB69-23CF-44E3-9099-C40C66FF867C}">
                    <a14:compatExt spid="_x0000_s3085"/>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5216726</xdr:colOff>
          <xdr:row>0</xdr:row>
          <xdr:rowOff>54943</xdr:rowOff>
        </xdr:from>
        <xdr:to>
          <xdr:col>1</xdr:col>
          <xdr:colOff>6569279</xdr:colOff>
          <xdr:row>0</xdr:row>
          <xdr:rowOff>363844</xdr:rowOff>
        </xdr:to>
        <xdr:grpSp>
          <xdr:nvGrpSpPr>
            <xdr:cNvPr id="3" name="Gruppe 2"/>
            <xdr:cNvGrpSpPr/>
          </xdr:nvGrpSpPr>
          <xdr:grpSpPr>
            <a:xfrm>
              <a:off x="5788226" y="54943"/>
              <a:ext cx="1352553" cy="308901"/>
              <a:chOff x="3037649" y="712168"/>
              <a:chExt cx="1562103" cy="308901"/>
            </a:xfrm>
          </xdr:grpSpPr>
          <xdr:sp macro="" textlink="">
            <xdr:nvSpPr>
              <xdr:cNvPr id="2050" name="Group Box 2" hidden="1">
                <a:extLst>
                  <a:ext uri="{63B3BB69-23CF-44E3-9099-C40C66FF867C}">
                    <a14:compatExt spid="_x0000_s2050"/>
                  </a:ext>
                </a:extLst>
              </xdr:cNvPr>
              <xdr:cNvSpPr/>
            </xdr:nvSpPr>
            <xdr:spPr bwMode="auto">
              <a:xfrm>
                <a:off x="3037649" y="712168"/>
                <a:ext cx="1562103"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2051" name="Option Button 3" hidden="1">
                <a:extLst>
                  <a:ext uri="{63B3BB69-23CF-44E3-9099-C40C66FF867C}">
                    <a14:compatExt spid="_x0000_s2051"/>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2052" name="Option Button 4" hidden="1">
                <a:extLst>
                  <a:ext uri="{63B3BB69-23CF-44E3-9099-C40C66FF867C}">
                    <a14:compatExt spid="_x0000_s2052"/>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5169102</xdr:colOff>
          <xdr:row>0</xdr:row>
          <xdr:rowOff>66676</xdr:rowOff>
        </xdr:from>
        <xdr:to>
          <xdr:col>1</xdr:col>
          <xdr:colOff>6686550</xdr:colOff>
          <xdr:row>0</xdr:row>
          <xdr:rowOff>504825</xdr:rowOff>
        </xdr:to>
        <xdr:grpSp>
          <xdr:nvGrpSpPr>
            <xdr:cNvPr id="2" name="Gruppe 1"/>
            <xdr:cNvGrpSpPr/>
          </xdr:nvGrpSpPr>
          <xdr:grpSpPr>
            <a:xfrm>
              <a:off x="5797752" y="66676"/>
              <a:ext cx="1517448" cy="438149"/>
              <a:chOff x="3215497" y="744335"/>
              <a:chExt cx="1562104" cy="307008"/>
            </a:xfrm>
          </xdr:grpSpPr>
          <xdr:sp macro="" textlink="">
            <xdr:nvSpPr>
              <xdr:cNvPr id="7169" name="Group Box 1" hidden="1">
                <a:extLst>
                  <a:ext uri="{63B3BB69-23CF-44E3-9099-C40C66FF867C}">
                    <a14:compatExt spid="_x0000_s7169"/>
                  </a:ext>
                </a:extLst>
              </xdr:cNvPr>
              <xdr:cNvSpPr/>
            </xdr:nvSpPr>
            <xdr:spPr bwMode="auto">
              <a:xfrm>
                <a:off x="3215497" y="744335"/>
                <a:ext cx="1562104"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7170" name="Option Button 2" hidden="1">
                <a:extLst>
                  <a:ext uri="{63B3BB69-23CF-44E3-9099-C40C66FF867C}">
                    <a14:compatExt spid="_x0000_s7170"/>
                  </a:ext>
                </a:extLst>
              </xdr:cNvPr>
              <xdr:cNvSpPr/>
            </xdr:nvSpPr>
            <xdr:spPr bwMode="auto">
              <a:xfrm>
                <a:off x="3283848" y="787803"/>
                <a:ext cx="453125"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7171" name="Option Button 3" hidden="1">
                <a:extLst>
                  <a:ext uri="{63B3BB69-23CF-44E3-9099-C40C66FF867C}">
                    <a14:compatExt spid="_x0000_s7171"/>
                  </a:ext>
                </a:extLst>
              </xdr:cNvPr>
              <xdr:cNvSpPr/>
            </xdr:nvSpPr>
            <xdr:spPr bwMode="auto">
              <a:xfrm>
                <a:off x="3954029"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4886325</xdr:colOff>
          <xdr:row>0</xdr:row>
          <xdr:rowOff>112093</xdr:rowOff>
        </xdr:from>
        <xdr:to>
          <xdr:col>1</xdr:col>
          <xdr:colOff>6600825</xdr:colOff>
          <xdr:row>0</xdr:row>
          <xdr:rowOff>457200</xdr:rowOff>
        </xdr:to>
        <xdr:grpSp>
          <xdr:nvGrpSpPr>
            <xdr:cNvPr id="2" name="Gruppe 1"/>
            <xdr:cNvGrpSpPr/>
          </xdr:nvGrpSpPr>
          <xdr:grpSpPr>
            <a:xfrm>
              <a:off x="5495925" y="112093"/>
              <a:ext cx="1714500" cy="345107"/>
              <a:chOff x="3092661" y="731222"/>
              <a:chExt cx="1562102" cy="307008"/>
            </a:xfrm>
          </xdr:grpSpPr>
          <xdr:sp macro="" textlink="">
            <xdr:nvSpPr>
              <xdr:cNvPr id="9217" name="Group Box 1" hidden="1">
                <a:extLst>
                  <a:ext uri="{63B3BB69-23CF-44E3-9099-C40C66FF867C}">
                    <a14:compatExt spid="_x0000_s9217"/>
                  </a:ext>
                </a:extLst>
              </xdr:cNvPr>
              <xdr:cNvSpPr/>
            </xdr:nvSpPr>
            <xdr:spPr bwMode="auto">
              <a:xfrm>
                <a:off x="3092661" y="731222"/>
                <a:ext cx="1562102"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9218" name="Option Button 2" hidden="1">
                <a:extLst>
                  <a:ext uri="{63B3BB69-23CF-44E3-9099-C40C66FF867C}">
                    <a14:compatExt spid="_x0000_s9218"/>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9219" name="Option Button 3" hidden="1">
                <a:extLst>
                  <a:ext uri="{63B3BB69-23CF-44E3-9099-C40C66FF867C}">
                    <a14:compatExt spid="_x0000_s9219"/>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twoCellAnchor editAs="oneCell">
    <xdr:from>
      <xdr:col>1</xdr:col>
      <xdr:colOff>28575</xdr:colOff>
      <xdr:row>13</xdr:row>
      <xdr:rowOff>180975</xdr:rowOff>
    </xdr:from>
    <xdr:to>
      <xdr:col>1</xdr:col>
      <xdr:colOff>8619051</xdr:colOff>
      <xdr:row>21</xdr:row>
      <xdr:rowOff>142689</xdr:rowOff>
    </xdr:to>
    <xdr:pic>
      <xdr:nvPicPr>
        <xdr:cNvPr id="6" name="Billede 5"/>
        <xdr:cNvPicPr>
          <a:picLocks noChangeAspect="1"/>
        </xdr:cNvPicPr>
      </xdr:nvPicPr>
      <xdr:blipFill>
        <a:blip xmlns:r="http://schemas.openxmlformats.org/officeDocument/2006/relationships" r:embed="rId1"/>
        <a:stretch>
          <a:fillRect/>
        </a:stretch>
      </xdr:blipFill>
      <xdr:spPr>
        <a:xfrm>
          <a:off x="638175" y="3467100"/>
          <a:ext cx="8590476" cy="1485714"/>
        </a:xfrm>
        <a:prstGeom prst="rect">
          <a:avLst/>
        </a:prstGeom>
      </xdr:spPr>
    </xdr:pic>
    <xdr:clientData/>
  </xdr:twoCellAnchor>
  <xdr:twoCellAnchor editAs="oneCell">
    <xdr:from>
      <xdr:col>1</xdr:col>
      <xdr:colOff>190500</xdr:colOff>
      <xdr:row>47</xdr:row>
      <xdr:rowOff>104775</xdr:rowOff>
    </xdr:from>
    <xdr:to>
      <xdr:col>1</xdr:col>
      <xdr:colOff>8591550</xdr:colOff>
      <xdr:row>66</xdr:row>
      <xdr:rowOff>95250</xdr:rowOff>
    </xdr:to>
    <xdr:pic>
      <xdr:nvPicPr>
        <xdr:cNvPr id="7" name="Billede 6"/>
        <xdr:cNvPicPr/>
      </xdr:nvPicPr>
      <xdr:blipFill>
        <a:blip xmlns:r="http://schemas.openxmlformats.org/officeDocument/2006/relationships" r:embed="rId2"/>
        <a:stretch>
          <a:fillRect/>
        </a:stretch>
      </xdr:blipFill>
      <xdr:spPr>
        <a:xfrm>
          <a:off x="800100" y="5267325"/>
          <a:ext cx="8401050" cy="3657600"/>
        </a:xfrm>
        <a:prstGeom prst="rect">
          <a:avLst/>
        </a:prstGeom>
      </xdr:spPr>
    </xdr:pic>
    <xdr:clientData/>
  </xdr:twoCellAnchor>
  <xdr:twoCellAnchor>
    <xdr:from>
      <xdr:col>1</xdr:col>
      <xdr:colOff>7242021</xdr:colOff>
      <xdr:row>50</xdr:row>
      <xdr:rowOff>80030</xdr:rowOff>
    </xdr:from>
    <xdr:to>
      <xdr:col>1</xdr:col>
      <xdr:colOff>7679957</xdr:colOff>
      <xdr:row>55</xdr:row>
      <xdr:rowOff>104311</xdr:rowOff>
    </xdr:to>
    <xdr:sp macro="" textlink="">
      <xdr:nvSpPr>
        <xdr:cNvPr id="8" name="Højrepil 7"/>
        <xdr:cNvSpPr/>
      </xdr:nvSpPr>
      <xdr:spPr>
        <a:xfrm rot="8010354">
          <a:off x="7558386" y="10917440"/>
          <a:ext cx="1024406" cy="437936"/>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editAs="oneCell">
    <xdr:from>
      <xdr:col>1</xdr:col>
      <xdr:colOff>152400</xdr:colOff>
      <xdr:row>72</xdr:row>
      <xdr:rowOff>190499</xdr:rowOff>
    </xdr:from>
    <xdr:to>
      <xdr:col>1</xdr:col>
      <xdr:colOff>8763000</xdr:colOff>
      <xdr:row>98</xdr:row>
      <xdr:rowOff>76200</xdr:rowOff>
    </xdr:to>
    <xdr:pic>
      <xdr:nvPicPr>
        <xdr:cNvPr id="9" name="Billede 8"/>
        <xdr:cNvPicPr/>
      </xdr:nvPicPr>
      <xdr:blipFill rotWithShape="1">
        <a:blip xmlns:r="http://schemas.openxmlformats.org/officeDocument/2006/relationships" r:embed="rId3"/>
        <a:srcRect l="24218" t="9445" r="23125" b="18607"/>
        <a:stretch/>
      </xdr:blipFill>
      <xdr:spPr bwMode="auto">
        <a:xfrm>
          <a:off x="762000" y="10201274"/>
          <a:ext cx="8610600" cy="4838701"/>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5044420</xdr:colOff>
      <xdr:row>83</xdr:row>
      <xdr:rowOff>140124</xdr:rowOff>
    </xdr:from>
    <xdr:to>
      <xdr:col>1</xdr:col>
      <xdr:colOff>5467485</xdr:colOff>
      <xdr:row>88</xdr:row>
      <xdr:rowOff>158517</xdr:rowOff>
    </xdr:to>
    <xdr:sp macro="" textlink="">
      <xdr:nvSpPr>
        <xdr:cNvPr id="10" name="Højrepil 9"/>
        <xdr:cNvSpPr/>
      </xdr:nvSpPr>
      <xdr:spPr>
        <a:xfrm rot="8010354">
          <a:off x="5380106" y="12520313"/>
          <a:ext cx="970893" cy="42306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xdr:from>
      <xdr:col>1</xdr:col>
      <xdr:colOff>8206718</xdr:colOff>
      <xdr:row>90</xdr:row>
      <xdr:rowOff>6775</xdr:rowOff>
    </xdr:from>
    <xdr:to>
      <xdr:col>1</xdr:col>
      <xdr:colOff>8629783</xdr:colOff>
      <xdr:row>95</xdr:row>
      <xdr:rowOff>25168</xdr:rowOff>
    </xdr:to>
    <xdr:sp macro="" textlink="">
      <xdr:nvSpPr>
        <xdr:cNvPr id="11" name="Højrepil 10"/>
        <xdr:cNvSpPr/>
      </xdr:nvSpPr>
      <xdr:spPr>
        <a:xfrm rot="8010354">
          <a:off x="8542404" y="13720464"/>
          <a:ext cx="970893" cy="42306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editAs="oneCell">
    <xdr:from>
      <xdr:col>1</xdr:col>
      <xdr:colOff>219074</xdr:colOff>
      <xdr:row>102</xdr:row>
      <xdr:rowOff>76199</xdr:rowOff>
    </xdr:from>
    <xdr:to>
      <xdr:col>1</xdr:col>
      <xdr:colOff>8686799</xdr:colOff>
      <xdr:row>130</xdr:row>
      <xdr:rowOff>9524</xdr:rowOff>
    </xdr:to>
    <xdr:pic>
      <xdr:nvPicPr>
        <xdr:cNvPr id="12" name="Billede 1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339" t="10131" r="13228" b="10553"/>
        <a:stretch/>
      </xdr:blipFill>
      <xdr:spPr bwMode="auto">
        <a:xfrm>
          <a:off x="828674" y="15801974"/>
          <a:ext cx="8467725" cy="52673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7044668</xdr:colOff>
      <xdr:row>116</xdr:row>
      <xdr:rowOff>187750</xdr:rowOff>
    </xdr:from>
    <xdr:to>
      <xdr:col>1</xdr:col>
      <xdr:colOff>7467733</xdr:colOff>
      <xdr:row>122</xdr:row>
      <xdr:rowOff>15643</xdr:rowOff>
    </xdr:to>
    <xdr:sp macro="" textlink="">
      <xdr:nvSpPr>
        <xdr:cNvPr id="13" name="Højrepil 12"/>
        <xdr:cNvSpPr/>
      </xdr:nvSpPr>
      <xdr:spPr>
        <a:xfrm rot="8010354">
          <a:off x="7380354" y="18854439"/>
          <a:ext cx="970893" cy="42306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editAs="oneCell">
    <xdr:from>
      <xdr:col>1</xdr:col>
      <xdr:colOff>123824</xdr:colOff>
      <xdr:row>142</xdr:row>
      <xdr:rowOff>85725</xdr:rowOff>
    </xdr:from>
    <xdr:to>
      <xdr:col>1</xdr:col>
      <xdr:colOff>8610599</xdr:colOff>
      <xdr:row>176</xdr:row>
      <xdr:rowOff>130781</xdr:rowOff>
    </xdr:to>
    <xdr:pic>
      <xdr:nvPicPr>
        <xdr:cNvPr id="4" name="Billede 3"/>
        <xdr:cNvPicPr>
          <a:picLocks noChangeAspect="1"/>
        </xdr:cNvPicPr>
      </xdr:nvPicPr>
      <xdr:blipFill>
        <a:blip xmlns:r="http://schemas.openxmlformats.org/officeDocument/2006/relationships" r:embed="rId5"/>
        <a:stretch>
          <a:fillRect/>
        </a:stretch>
      </xdr:blipFill>
      <xdr:spPr>
        <a:xfrm>
          <a:off x="733424" y="22526625"/>
          <a:ext cx="8486775" cy="6522056"/>
        </a:xfrm>
        <a:prstGeom prst="rect">
          <a:avLst/>
        </a:prstGeom>
      </xdr:spPr>
    </xdr:pic>
    <xdr:clientData/>
  </xdr:twoCellAnchor>
  <xdr:twoCellAnchor editAs="oneCell">
    <xdr:from>
      <xdr:col>1</xdr:col>
      <xdr:colOff>104775</xdr:colOff>
      <xdr:row>181</xdr:row>
      <xdr:rowOff>123825</xdr:rowOff>
    </xdr:from>
    <xdr:to>
      <xdr:col>1</xdr:col>
      <xdr:colOff>8890053</xdr:colOff>
      <xdr:row>210</xdr:row>
      <xdr:rowOff>9525</xdr:rowOff>
    </xdr:to>
    <xdr:pic>
      <xdr:nvPicPr>
        <xdr:cNvPr id="5" name="Billede 4"/>
        <xdr:cNvPicPr>
          <a:picLocks noChangeAspect="1"/>
        </xdr:cNvPicPr>
      </xdr:nvPicPr>
      <xdr:blipFill>
        <a:blip xmlns:r="http://schemas.openxmlformats.org/officeDocument/2006/relationships" r:embed="rId6"/>
        <a:stretch>
          <a:fillRect/>
        </a:stretch>
      </xdr:blipFill>
      <xdr:spPr>
        <a:xfrm>
          <a:off x="714375" y="30051375"/>
          <a:ext cx="8785278" cy="5410200"/>
        </a:xfrm>
        <a:prstGeom prst="rect">
          <a:avLst/>
        </a:prstGeom>
      </xdr:spPr>
    </xdr:pic>
    <xdr:clientData/>
  </xdr:twoCellAnchor>
  <xdr:twoCellAnchor editAs="oneCell">
    <xdr:from>
      <xdr:col>1</xdr:col>
      <xdr:colOff>914400</xdr:colOff>
      <xdr:row>133</xdr:row>
      <xdr:rowOff>85725</xdr:rowOff>
    </xdr:from>
    <xdr:to>
      <xdr:col>1</xdr:col>
      <xdr:colOff>7034530</xdr:colOff>
      <xdr:row>136</xdr:row>
      <xdr:rowOff>53340</xdr:rowOff>
    </xdr:to>
    <xdr:pic>
      <xdr:nvPicPr>
        <xdr:cNvPr id="18" name="Billede 17"/>
        <xdr:cNvPicPr/>
      </xdr:nvPicPr>
      <xdr:blipFill>
        <a:blip xmlns:r="http://schemas.openxmlformats.org/officeDocument/2006/relationships" r:embed="rId7"/>
        <a:stretch>
          <a:fillRect/>
        </a:stretch>
      </xdr:blipFill>
      <xdr:spPr>
        <a:xfrm>
          <a:off x="1524000" y="27470100"/>
          <a:ext cx="6120130" cy="539115"/>
        </a:xfrm>
        <a:prstGeom prst="rect">
          <a:avLst/>
        </a:prstGeom>
      </xdr:spPr>
    </xdr:pic>
    <xdr:clientData/>
  </xdr:twoCellAnchor>
  <xdr:twoCellAnchor editAs="oneCell">
    <xdr:from>
      <xdr:col>0</xdr:col>
      <xdr:colOff>590087</xdr:colOff>
      <xdr:row>29</xdr:row>
      <xdr:rowOff>38100</xdr:rowOff>
    </xdr:from>
    <xdr:to>
      <xdr:col>1</xdr:col>
      <xdr:colOff>8530909</xdr:colOff>
      <xdr:row>44</xdr:row>
      <xdr:rowOff>0</xdr:rowOff>
    </xdr:to>
    <xdr:pic>
      <xdr:nvPicPr>
        <xdr:cNvPr id="3" name="Billede 2"/>
        <xdr:cNvPicPr>
          <a:picLocks noChangeAspect="1"/>
        </xdr:cNvPicPr>
      </xdr:nvPicPr>
      <xdr:blipFill>
        <a:blip xmlns:r="http://schemas.openxmlformats.org/officeDocument/2006/relationships" r:embed="rId8"/>
        <a:stretch>
          <a:fillRect/>
        </a:stretch>
      </xdr:blipFill>
      <xdr:spPr>
        <a:xfrm>
          <a:off x="590087" y="6296025"/>
          <a:ext cx="8550422" cy="3505200"/>
        </a:xfrm>
        <a:prstGeom prst="rect">
          <a:avLst/>
        </a:prstGeom>
      </xdr:spPr>
    </xdr:pic>
    <xdr:clientData/>
  </xdr:twoCellAnchor>
  <xdr:twoCellAnchor>
    <xdr:from>
      <xdr:col>1</xdr:col>
      <xdr:colOff>7048970</xdr:colOff>
      <xdr:row>131</xdr:row>
      <xdr:rowOff>142562</xdr:rowOff>
    </xdr:from>
    <xdr:to>
      <xdr:col>1</xdr:col>
      <xdr:colOff>7841519</xdr:colOff>
      <xdr:row>133</xdr:row>
      <xdr:rowOff>175102</xdr:rowOff>
    </xdr:to>
    <xdr:sp macro="" textlink="">
      <xdr:nvSpPr>
        <xdr:cNvPr id="19" name="Højrepil 18"/>
        <xdr:cNvSpPr/>
      </xdr:nvSpPr>
      <xdr:spPr>
        <a:xfrm rot="8648160">
          <a:off x="7658570" y="27145937"/>
          <a:ext cx="792549" cy="42306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xdr:from>
      <xdr:col>1</xdr:col>
      <xdr:colOff>7575396</xdr:colOff>
      <xdr:row>35</xdr:row>
      <xdr:rowOff>70507</xdr:rowOff>
    </xdr:from>
    <xdr:to>
      <xdr:col>1</xdr:col>
      <xdr:colOff>8013332</xdr:colOff>
      <xdr:row>39</xdr:row>
      <xdr:rowOff>142413</xdr:rowOff>
    </xdr:to>
    <xdr:sp macro="" textlink="">
      <xdr:nvSpPr>
        <xdr:cNvPr id="20" name="Højrepil 19"/>
        <xdr:cNvSpPr/>
      </xdr:nvSpPr>
      <xdr:spPr>
        <a:xfrm rot="8010354">
          <a:off x="7891761" y="8021842"/>
          <a:ext cx="1024406" cy="437936"/>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5838825</xdr:colOff>
          <xdr:row>0</xdr:row>
          <xdr:rowOff>83518</xdr:rowOff>
        </xdr:from>
        <xdr:to>
          <xdr:col>1</xdr:col>
          <xdr:colOff>7886700</xdr:colOff>
          <xdr:row>0</xdr:row>
          <xdr:rowOff>466725</xdr:rowOff>
        </xdr:to>
        <xdr:grpSp>
          <xdr:nvGrpSpPr>
            <xdr:cNvPr id="2" name="Gruppe 1"/>
            <xdr:cNvGrpSpPr/>
          </xdr:nvGrpSpPr>
          <xdr:grpSpPr>
            <a:xfrm>
              <a:off x="6448425" y="83518"/>
              <a:ext cx="2047875" cy="383207"/>
              <a:chOff x="3092647" y="731237"/>
              <a:chExt cx="1562103" cy="307008"/>
            </a:xfrm>
          </xdr:grpSpPr>
          <xdr:sp macro="" textlink="">
            <xdr:nvSpPr>
              <xdr:cNvPr id="10241" name="Group Box 1" hidden="1">
                <a:extLst>
                  <a:ext uri="{63B3BB69-23CF-44E3-9099-C40C66FF867C}">
                    <a14:compatExt spid="_x0000_s10241"/>
                  </a:ext>
                </a:extLst>
              </xdr:cNvPr>
              <xdr:cNvSpPr/>
            </xdr:nvSpPr>
            <xdr:spPr bwMode="auto">
              <a:xfrm>
                <a:off x="3092647" y="731237"/>
                <a:ext cx="1562103"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10242" name="Option Button 2" hidden="1">
                <a:extLst>
                  <a:ext uri="{63B3BB69-23CF-44E3-9099-C40C66FF867C}">
                    <a14:compatExt spid="_x0000_s10242"/>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10243" name="Option Button 3" hidden="1">
                <a:extLst>
                  <a:ext uri="{63B3BB69-23CF-44E3-9099-C40C66FF867C}">
                    <a14:compatExt spid="_x0000_s10243"/>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7" Type="http://schemas.openxmlformats.org/officeDocument/2006/relationships/ctrlProp" Target="../ctrlProps/ctrlProp12.xml"/><Relationship Id="rId2" Type="http://schemas.openxmlformats.org/officeDocument/2006/relationships/printerSettings" Target="../printerSettings/printerSettings4.bin"/><Relationship Id="rId1" Type="http://schemas.openxmlformats.org/officeDocument/2006/relationships/hyperlink" Target="http://www.dst.dk/regn" TargetMode="External"/><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13.xml"/><Relationship Id="rId2" Type="http://schemas.openxmlformats.org/officeDocument/2006/relationships/vmlDrawing" Target="../drawings/vmlDrawing5.vml"/><Relationship Id="rId1" Type="http://schemas.openxmlformats.org/officeDocument/2006/relationships/drawing" Target="../drawings/drawing5.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8"/>
  <sheetViews>
    <sheetView showGridLines="0" tabSelected="1" workbookViewId="0">
      <selection activeCell="D9" sqref="D9"/>
    </sheetView>
  </sheetViews>
  <sheetFormatPr defaultColWidth="9.140625" defaultRowHeight="15" outlineLevelCol="1" x14ac:dyDescent="0.25"/>
  <cols>
    <col min="1" max="1" width="9.140625" style="2"/>
    <col min="2" max="2" width="125.5703125" style="2" customWidth="1"/>
    <col min="3" max="3" width="118.7109375" style="4" hidden="1" customWidth="1" outlineLevel="1"/>
    <col min="4" max="4" width="97.28515625" style="4" hidden="1" customWidth="1" outlineLevel="1"/>
    <col min="5" max="5" width="9.140625" style="10" hidden="1" customWidth="1" outlineLevel="1"/>
    <col min="6" max="6" width="9.140625" style="11" collapsed="1"/>
    <col min="7" max="7" width="9.140625" style="30"/>
    <col min="8" max="16384" width="9.140625" style="4"/>
  </cols>
  <sheetData>
    <row r="1" spans="1:5" ht="41.25" customHeight="1" thickBot="1" x14ac:dyDescent="0.5">
      <c r="A1" s="127" t="str">
        <f ca="1">OFFSET($C1,0,E1-1)</f>
        <v xml:space="preserve">Regnskabsstatistik </v>
      </c>
      <c r="B1" s="22"/>
      <c r="C1" s="4" t="s">
        <v>630</v>
      </c>
      <c r="D1" s="129" t="s">
        <v>629</v>
      </c>
      <c r="E1" s="10">
        <v>1</v>
      </c>
    </row>
    <row r="2" spans="1:5" ht="32.25" customHeight="1" x14ac:dyDescent="0.25">
      <c r="A2" s="126"/>
      <c r="B2" s="242" t="str">
        <f ca="1">OFFSET($C2,0,$E$1-1)</f>
        <v>Dette er en vejledning til indberetning til Regnskabsstatistikken</v>
      </c>
      <c r="C2" s="240" t="s">
        <v>456</v>
      </c>
      <c r="D2" s="246" t="s">
        <v>637</v>
      </c>
      <c r="E2" s="4"/>
    </row>
    <row r="3" spans="1:5" ht="24" customHeight="1" x14ac:dyDescent="0.25">
      <c r="A3" s="126"/>
      <c r="B3" s="244" t="str">
        <f ca="1">OFFSET($C3,0,$E$1-1)</f>
        <v>Læs venligst Start-siden grundigt.</v>
      </c>
      <c r="C3" s="240" t="s">
        <v>457</v>
      </c>
      <c r="D3" s="12" t="s">
        <v>463</v>
      </c>
      <c r="E3" s="4"/>
    </row>
    <row r="4" spans="1:5" ht="9" customHeight="1" x14ac:dyDescent="0.25">
      <c r="A4" s="126"/>
      <c r="B4" s="242"/>
      <c r="C4" s="240"/>
      <c r="D4" s="12"/>
      <c r="E4" s="4"/>
    </row>
    <row r="5" spans="1:5" x14ac:dyDescent="0.25">
      <c r="A5" s="16"/>
      <c r="B5" s="128" t="str">
        <f t="shared" ref="B5:B10" ca="1" si="0">OFFSET($C5,0,$E$1-1)</f>
        <v xml:space="preserve">Regnskabsstatistik </v>
      </c>
      <c r="C5" s="124" t="s">
        <v>630</v>
      </c>
      <c r="D5" s="129" t="s">
        <v>629</v>
      </c>
    </row>
    <row r="6" spans="1:5" ht="37.5" customHeight="1" x14ac:dyDescent="0.25">
      <c r="A6" s="126"/>
      <c r="B6" s="242" t="str">
        <f t="shared" ca="1" si="0"/>
        <v xml:space="preserve">Arket " Regnskabsstatistik" viser indberetningsskemaet. 
Alle de grå felter skal udfyldes for, at indberetningen er korrekt. </v>
      </c>
      <c r="C6" s="240" t="s">
        <v>459</v>
      </c>
      <c r="D6" s="131" t="s">
        <v>480</v>
      </c>
    </row>
    <row r="7" spans="1:5" ht="15.75" customHeight="1" x14ac:dyDescent="0.25">
      <c r="A7" s="126"/>
      <c r="B7" s="241" t="str">
        <f t="shared" ca="1" si="0"/>
        <v>Hvis du ikke har tal for en given post, skrives et "0".</v>
      </c>
      <c r="C7" s="123" t="s">
        <v>460</v>
      </c>
      <c r="D7" s="131" t="s">
        <v>481</v>
      </c>
    </row>
    <row r="8" spans="1:5" ht="16.5" customHeight="1" x14ac:dyDescent="0.25">
      <c r="A8" s="126"/>
      <c r="B8" s="241" t="str">
        <f t="shared" ca="1" si="0"/>
        <v xml:space="preserve">Posterne skrives i hele 1.000 kroner og må ikke indeholde decimaler - i eksemplet er anvendt DKK </v>
      </c>
      <c r="C8" s="123" t="s">
        <v>464</v>
      </c>
      <c r="D8" s="131" t="s">
        <v>483</v>
      </c>
    </row>
    <row r="9" spans="1:5" ht="42" customHeight="1" x14ac:dyDescent="0.25">
      <c r="A9" s="126"/>
      <c r="B9" s="241" t="str">
        <f t="shared" ca="1" si="0"/>
        <v>• Kun pkt. 8,19,24-27 samt pkt. 55 må indeholde et negativt fortegn</v>
      </c>
      <c r="C9" s="123" t="s">
        <v>458</v>
      </c>
      <c r="D9" s="123" t="s">
        <v>482</v>
      </c>
    </row>
    <row r="10" spans="1:5" ht="48" customHeight="1" x14ac:dyDescent="0.25">
      <c r="A10" s="126"/>
      <c r="B10" s="242" t="str">
        <f t="shared" ca="1" si="0"/>
        <v>• Der er indlagt nogle valideringer i cellerne. Hvis den en celle farves rødt, skyldes det enten forkerte fortegn eller decimaler i cellen 
Derfor tjek venligst dine indtastede tal igen</v>
      </c>
      <c r="C10" s="240" t="s">
        <v>462</v>
      </c>
      <c r="D10" s="240" t="s">
        <v>484</v>
      </c>
    </row>
    <row r="11" spans="1:5" ht="6" customHeight="1" x14ac:dyDescent="0.25">
      <c r="A11" s="126"/>
      <c r="B11" s="125"/>
      <c r="C11" s="123"/>
      <c r="D11" s="12"/>
      <c r="E11" s="4"/>
    </row>
    <row r="12" spans="1:5" ht="18" customHeight="1" x14ac:dyDescent="0.25">
      <c r="A12" s="126"/>
      <c r="B12" s="128" t="str">
        <f t="shared" ref="B12:B18" ca="1" si="1">OFFSET($C12,0,$E$1-1)</f>
        <v xml:space="preserve">Excel-arket indeholder følgende faner: </v>
      </c>
      <c r="C12" s="123" t="s">
        <v>585</v>
      </c>
      <c r="D12" s="12" t="s">
        <v>466</v>
      </c>
      <c r="E12" s="4"/>
    </row>
    <row r="13" spans="1:5" x14ac:dyDescent="0.25">
      <c r="A13" s="16"/>
      <c r="B13" s="242" t="str">
        <f t="shared" ca="1" si="1"/>
        <v>1. ¨Start-guide¨: Her finder du en forside med oversigt og generelle råd vedrørende Regnskabsstatistikken</v>
      </c>
      <c r="C13" s="123" t="s">
        <v>465</v>
      </c>
      <c r="D13" s="123" t="s">
        <v>485</v>
      </c>
    </row>
    <row r="14" spans="1:5" ht="30" x14ac:dyDescent="0.25">
      <c r="B14" s="242" t="str">
        <f t="shared" ca="1" si="1"/>
        <v>2. ¨Regnskabsstatistik¨: Her indtaster du selve indberetningen
• Hvis du kopierer og indsætter tal, indsæt kun tal uden formatering</v>
      </c>
      <c r="C14" s="253" t="s">
        <v>486</v>
      </c>
      <c r="D14" s="239" t="s">
        <v>634</v>
      </c>
    </row>
    <row r="15" spans="1:5" ht="60" x14ac:dyDescent="0.25">
      <c r="B15" s="242" t="str">
        <f t="shared" ca="1" si="1"/>
        <v>3. ¨REGN information¨: Denne fane indeholder en mere detaljeret oversigt over de enkelte poster, som vi efterspørger til Regnskabsstatistikken
-Er du i tvivl om en post, kan du ofte finde et svar her.</v>
      </c>
      <c r="C15" s="253" t="s">
        <v>586</v>
      </c>
      <c r="D15" s="239" t="s">
        <v>631</v>
      </c>
    </row>
    <row r="16" spans="1:5" ht="33" customHeight="1" x14ac:dyDescent="0.25">
      <c r="B16" s="242" t="str">
        <f t="shared" ca="1" si="1"/>
        <v>4. ¨XBRL¨: I denne fane ligger selve XBRL-koden. Det er her, du finder og trækker den færdige XBRL-fil, som kan bruges til at indberette til Regnskabsstatistikken</v>
      </c>
      <c r="C16" s="253" t="s">
        <v>587</v>
      </c>
      <c r="D16" s="239" t="s">
        <v>632</v>
      </c>
    </row>
    <row r="17" spans="1:4" ht="52.5" customHeight="1" x14ac:dyDescent="0.25">
      <c r="B17" s="242" t="str">
        <f t="shared" ca="1" si="1"/>
        <v>5. ¨XBRL upload¨: I denne fane ligger der en vejledning i, hvordan du danner og gemmer en XBRL-fil (fra fanen: ¨XBRL¨),
samt hvordan du efterfølgende indberetter til Regnskabsstatistikken med en XBRL-fil</v>
      </c>
      <c r="C17" s="253" t="s">
        <v>588</v>
      </c>
      <c r="D17" s="239" t="s">
        <v>633</v>
      </c>
    </row>
    <row r="18" spans="1:4" x14ac:dyDescent="0.25">
      <c r="B18" s="254" t="str">
        <f t="shared" ca="1" si="1"/>
        <v>6. ¨FAQ¨: Q&amp;A</v>
      </c>
      <c r="C18" s="4" t="s">
        <v>608</v>
      </c>
      <c r="D18" s="4" t="s">
        <v>608</v>
      </c>
    </row>
    <row r="19" spans="1:4" x14ac:dyDescent="0.25">
      <c r="A19" s="3"/>
      <c r="B19" s="125"/>
      <c r="C19"/>
    </row>
    <row r="20" spans="1:4" ht="18.75" x14ac:dyDescent="0.3">
      <c r="A20" s="3"/>
      <c r="B20" s="187"/>
    </row>
    <row r="21" spans="1:4" x14ac:dyDescent="0.25">
      <c r="A21" s="3"/>
      <c r="C21" s="123"/>
    </row>
    <row r="22" spans="1:4" x14ac:dyDescent="0.25">
      <c r="A22" s="3"/>
      <c r="B22" s="125"/>
      <c r="C22" s="123"/>
    </row>
    <row r="23" spans="1:4" x14ac:dyDescent="0.25">
      <c r="A23" s="3"/>
      <c r="B23" s="125"/>
    </row>
    <row r="24" spans="1:4" x14ac:dyDescent="0.25">
      <c r="A24" s="3"/>
      <c r="B24" s="125"/>
      <c r="C24" s="123"/>
      <c r="D24" s="130"/>
    </row>
    <row r="25" spans="1:4" x14ac:dyDescent="0.25">
      <c r="A25" s="3"/>
      <c r="B25" s="125"/>
      <c r="C25" s="123"/>
    </row>
    <row r="26" spans="1:4" x14ac:dyDescent="0.25">
      <c r="B26" s="125"/>
    </row>
    <row r="27" spans="1:4" x14ac:dyDescent="0.25">
      <c r="B27" s="125"/>
    </row>
    <row r="28" spans="1:4" x14ac:dyDescent="0.25">
      <c r="B28" s="125"/>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3" r:id="rId4" name="Group Box 11">
              <controlPr defaultSize="0" autoFill="0" autoPict="0">
                <anchor moveWithCells="1">
                  <from>
                    <xdr:col>1</xdr:col>
                    <xdr:colOff>4857750</xdr:colOff>
                    <xdr:row>0</xdr:row>
                    <xdr:rowOff>114300</xdr:rowOff>
                  </from>
                  <to>
                    <xdr:col>1</xdr:col>
                    <xdr:colOff>6534150</xdr:colOff>
                    <xdr:row>0</xdr:row>
                    <xdr:rowOff>428625</xdr:rowOff>
                  </to>
                </anchor>
              </controlPr>
            </control>
          </mc:Choice>
        </mc:AlternateContent>
        <mc:AlternateContent xmlns:mc="http://schemas.openxmlformats.org/markup-compatibility/2006">
          <mc:Choice Requires="x14">
            <control shapeId="3084" r:id="rId5" name="Option Button 12">
              <controlPr defaultSize="0" autoFill="0" autoLine="0" autoPict="0">
                <anchor moveWithCells="1">
                  <from>
                    <xdr:col>1</xdr:col>
                    <xdr:colOff>5057775</xdr:colOff>
                    <xdr:row>0</xdr:row>
                    <xdr:rowOff>171450</xdr:rowOff>
                  </from>
                  <to>
                    <xdr:col>1</xdr:col>
                    <xdr:colOff>5543550</xdr:colOff>
                    <xdr:row>0</xdr:row>
                    <xdr:rowOff>409575</xdr:rowOff>
                  </to>
                </anchor>
              </controlPr>
            </control>
          </mc:Choice>
        </mc:AlternateContent>
        <mc:AlternateContent xmlns:mc="http://schemas.openxmlformats.org/markup-compatibility/2006">
          <mc:Choice Requires="x14">
            <control shapeId="3085" r:id="rId6" name="Option Button 13">
              <controlPr defaultSize="0" autoFill="0" autoLine="0" autoPict="0">
                <anchor moveWithCells="1">
                  <from>
                    <xdr:col>1</xdr:col>
                    <xdr:colOff>5781675</xdr:colOff>
                    <xdr:row>0</xdr:row>
                    <xdr:rowOff>171450</xdr:rowOff>
                  </from>
                  <to>
                    <xdr:col>1</xdr:col>
                    <xdr:colOff>6286500</xdr:colOff>
                    <xdr:row>0</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dimension ref="A1:AY152"/>
  <sheetViews>
    <sheetView showGridLines="0" zoomScaleNormal="100" workbookViewId="0">
      <pane xSplit="2" ySplit="1" topLeftCell="F2" activePane="bottomRight" state="frozen"/>
      <selection pane="topRight" activeCell="C1" sqref="C1"/>
      <selection pane="bottomLeft" activeCell="A2" sqref="A2"/>
      <selection pane="bottomRight" activeCell="D1" sqref="D1"/>
    </sheetView>
  </sheetViews>
  <sheetFormatPr defaultColWidth="9.140625" defaultRowHeight="15" outlineLevelCol="1" x14ac:dyDescent="0.25"/>
  <cols>
    <col min="1" max="1" width="8.5703125" style="2" customWidth="1"/>
    <col min="2" max="2" width="128" style="2" customWidth="1"/>
    <col min="3" max="3" width="125.28515625" style="4" hidden="1" customWidth="1" outlineLevel="1"/>
    <col min="4" max="4" width="118.42578125" style="182" hidden="1" customWidth="1" outlineLevel="1"/>
    <col min="5" max="5" width="9.5703125" style="10" hidden="1" customWidth="1" outlineLevel="1"/>
    <col min="6" max="6" width="11.7109375" style="11" customWidth="1" collapsed="1"/>
    <col min="7" max="7" width="12.42578125" style="4" customWidth="1"/>
    <col min="8" max="16384" width="9.140625" style="4"/>
  </cols>
  <sheetData>
    <row r="1" spans="1:7" ht="33" customHeight="1" thickBot="1" x14ac:dyDescent="0.5">
      <c r="A1" s="37" t="str">
        <f ca="1">OFFSET($C1,0,form_lang-1)</f>
        <v>Regnskabsstatistik 2023</v>
      </c>
      <c r="B1" s="14"/>
      <c r="C1" s="1" t="s">
        <v>622</v>
      </c>
      <c r="D1" s="190" t="s">
        <v>626</v>
      </c>
      <c r="E1" s="1">
        <v>1</v>
      </c>
      <c r="F1" s="9"/>
    </row>
    <row r="2" spans="1:7" ht="16.5" thickTop="1" x14ac:dyDescent="0.25">
      <c r="A2" s="29"/>
      <c r="B2" s="38" t="str">
        <f ca="1">OFFSET($C2,0,form_lang-1)</f>
        <v>Regnskabsaflæggende virksomheds CVR-nr.</v>
      </c>
      <c r="C2" s="38" t="s">
        <v>14</v>
      </c>
      <c r="D2" s="191" t="s">
        <v>46</v>
      </c>
      <c r="E2" s="29"/>
      <c r="F2" s="298">
        <v>17150413</v>
      </c>
    </row>
    <row r="3" spans="1:7" ht="15.75" thickBot="1" x14ac:dyDescent="0.3">
      <c r="A3" s="18"/>
      <c r="B3" s="83" t="str">
        <f ca="1">OFFSET($C3,0,form_lang-1)</f>
        <v>Regnskabsaflæggende virksomheds navn</v>
      </c>
      <c r="C3" s="83" t="s">
        <v>13</v>
      </c>
      <c r="D3" s="192" t="s">
        <v>47</v>
      </c>
      <c r="E3" s="33" t="s">
        <v>67</v>
      </c>
      <c r="F3" s="281" t="s">
        <v>320</v>
      </c>
    </row>
    <row r="4" spans="1:7" ht="8.1" customHeight="1" x14ac:dyDescent="0.25">
      <c r="A4" s="15"/>
      <c r="B4" s="16"/>
      <c r="C4" s="16"/>
      <c r="D4" s="119"/>
      <c r="E4" s="64" t="s">
        <v>67</v>
      </c>
      <c r="F4" s="261"/>
    </row>
    <row r="5" spans="1:7" ht="20.100000000000001" customHeight="1" x14ac:dyDescent="0.25">
      <c r="A5" s="50" t="str">
        <f ca="1">OFFSET($C5,0,form_lang-1)</f>
        <v>Regnskabsår og valuta</v>
      </c>
      <c r="B5" s="51"/>
      <c r="C5" s="51" t="s">
        <v>21</v>
      </c>
      <c r="D5" s="193" t="s">
        <v>48</v>
      </c>
      <c r="E5" s="65" t="s">
        <v>67</v>
      </c>
      <c r="F5" s="282" t="s">
        <v>98</v>
      </c>
    </row>
    <row r="6" spans="1:7" ht="37.5" customHeight="1" x14ac:dyDescent="0.25">
      <c r="A6" s="16"/>
      <c r="B6" s="39" t="str">
        <f ca="1">OFFSET($C6,0,form_lang-1)</f>
        <v>De anførte oplysninger vedrører regnskabsperiode:  Fra ÅÅÅÅ-MM-DD og til ÅÅÅÅ-MM-DD</v>
      </c>
      <c r="C6" s="102" t="s">
        <v>336</v>
      </c>
      <c r="D6" s="81" t="s">
        <v>335</v>
      </c>
      <c r="E6" s="66" t="s">
        <v>67</v>
      </c>
      <c r="F6" s="55" t="s">
        <v>623</v>
      </c>
      <c r="G6" s="280" t="s">
        <v>624</v>
      </c>
    </row>
    <row r="7" spans="1:7" ht="8.1" customHeight="1" x14ac:dyDescent="0.25">
      <c r="A7" s="15"/>
      <c r="B7" s="15"/>
      <c r="C7" s="15"/>
      <c r="D7" s="80"/>
      <c r="E7" s="64" t="s">
        <v>67</v>
      </c>
      <c r="F7" s="261"/>
    </row>
    <row r="8" spans="1:7" x14ac:dyDescent="0.25">
      <c r="A8" s="15"/>
      <c r="B8" s="39" t="str">
        <f ca="1">OFFSET($C8,0,form_lang-1)</f>
        <v>Angiv, hvilken valuta virksomheden indberetter beløb i:</v>
      </c>
      <c r="C8" s="39" t="s">
        <v>87</v>
      </c>
      <c r="D8" s="81" t="s">
        <v>49</v>
      </c>
      <c r="E8" s="64" t="s">
        <v>67</v>
      </c>
      <c r="F8" s="283" t="s">
        <v>334</v>
      </c>
    </row>
    <row r="9" spans="1:7" ht="6.75" customHeight="1" thickBot="1" x14ac:dyDescent="0.3">
      <c r="A9" s="16"/>
      <c r="B9" s="16"/>
      <c r="C9" s="16"/>
      <c r="D9" s="119"/>
      <c r="E9" s="66" t="s">
        <v>67</v>
      </c>
      <c r="F9" s="284"/>
    </row>
    <row r="10" spans="1:7" ht="21.95" customHeight="1" x14ac:dyDescent="0.35">
      <c r="A10" s="26" t="str">
        <f ca="1">OFFSET($C10,0,form_lang-1)</f>
        <v>Resultatopgørelse</v>
      </c>
      <c r="B10" s="23"/>
      <c r="C10" s="23" t="s">
        <v>0</v>
      </c>
      <c r="D10" s="165" t="s">
        <v>50</v>
      </c>
      <c r="E10" s="67" t="s">
        <v>67</v>
      </c>
      <c r="F10" s="285" t="str">
        <f>IF(form_lang=1,"I alt for","In total for")</f>
        <v>I alt for</v>
      </c>
    </row>
    <row r="11" spans="1:7" ht="15.75" thickBot="1" x14ac:dyDescent="0.3">
      <c r="A11" s="22"/>
      <c r="B11" s="258" t="str">
        <f ca="1">OFFSET($C11,0,form_lang-1)</f>
        <v>Posterne er yderligere kommenteret i vejledningen</v>
      </c>
      <c r="C11" t="s">
        <v>68</v>
      </c>
      <c r="D11" s="174" t="s">
        <v>584</v>
      </c>
      <c r="E11" s="36" t="s">
        <v>67</v>
      </c>
      <c r="F11" s="286" t="str">
        <f>IF(form_lang=1,"eget CVR-nr.","own CVR-no.")</f>
        <v>eget CVR-nr.</v>
      </c>
    </row>
    <row r="12" spans="1:7" ht="6.75" customHeight="1" x14ac:dyDescent="0.25">
      <c r="A12" s="16"/>
      <c r="B12" s="34"/>
      <c r="C12" s="34"/>
      <c r="D12" s="140"/>
      <c r="E12" s="66" t="s">
        <v>67</v>
      </c>
      <c r="F12" s="261"/>
    </row>
    <row r="13" spans="1:7" ht="54.95" customHeight="1" x14ac:dyDescent="0.25">
      <c r="A13" s="16"/>
      <c r="B13" s="132" t="str">
        <f ca="1">OFFSET($C13,0,form_lang-1)</f>
        <v>Indberetningen skal indeholde regnskabsdata for det udtrukkede cvr nr., indtast i højre kolonne (grå felter). 
Hvis jeres firma er et moderselskab, skal I kun indtaste oplysninger om moderselskabet, ikke hele koncernen
Pkt.19 til 60, skal stemme overens med den officielle Årsrapport</v>
      </c>
      <c r="C13" s="183" t="s">
        <v>493</v>
      </c>
      <c r="D13" s="153" t="s">
        <v>544</v>
      </c>
      <c r="E13" s="66" t="s">
        <v>67</v>
      </c>
      <c r="F13" s="261"/>
    </row>
    <row r="14" spans="1:7" ht="6.75" customHeight="1" x14ac:dyDescent="0.25">
      <c r="A14" s="46"/>
      <c r="B14" s="46"/>
      <c r="C14" s="16"/>
      <c r="D14" s="119"/>
      <c r="E14" s="259" t="s">
        <v>67</v>
      </c>
      <c r="F14" s="261"/>
    </row>
    <row r="15" spans="1:7" ht="21.95" customHeight="1" x14ac:dyDescent="0.25">
      <c r="A15" s="52" t="str">
        <f ca="1">OFFSET($C15,0,form_lang-1)</f>
        <v>Ordinær drift, før finansielle poster</v>
      </c>
      <c r="B15" s="53"/>
      <c r="C15" s="53" t="s">
        <v>26</v>
      </c>
      <c r="D15" s="166" t="s">
        <v>51</v>
      </c>
      <c r="E15" s="68" t="s">
        <v>67</v>
      </c>
      <c r="F15" s="287" t="str">
        <f>"1.000 "&amp;F$8</f>
        <v>1.000 DKK</v>
      </c>
    </row>
    <row r="16" spans="1:7" ht="15" customHeight="1" x14ac:dyDescent="0.25">
      <c r="A16" s="136">
        <v>1</v>
      </c>
      <c r="B16" s="82" t="str">
        <f t="shared" ref="B16:B34" ca="1" si="0">OFFSET($C16,0,form_lang-1)</f>
        <v>Nettoomsætning (efter fradrag af prisnedslag, merværdi- og punktafgifter)</v>
      </c>
      <c r="C16" s="39" t="s">
        <v>34</v>
      </c>
      <c r="D16" s="81" t="s">
        <v>467</v>
      </c>
      <c r="E16" s="40">
        <v>1</v>
      </c>
      <c r="F16" s="262">
        <v>10</v>
      </c>
    </row>
    <row r="17" spans="1:6" ht="17.25" customHeight="1" x14ac:dyDescent="0.25">
      <c r="A17" s="133">
        <v>2</v>
      </c>
      <c r="B17" s="134" t="str">
        <f t="shared" ca="1" si="0"/>
        <v>Arbejde udført for egen regning og opført under aktiver som tilgang</v>
      </c>
      <c r="C17" s="205" t="s">
        <v>344</v>
      </c>
      <c r="D17" s="57" t="s">
        <v>547</v>
      </c>
      <c r="E17" s="41">
        <v>2</v>
      </c>
      <c r="F17" s="262">
        <v>20</v>
      </c>
    </row>
    <row r="18" spans="1:6" ht="33" customHeight="1" x14ac:dyDescent="0.25">
      <c r="A18" s="133">
        <v>3</v>
      </c>
      <c r="B18" s="79" t="str">
        <f t="shared" ca="1" si="0"/>
        <v>Andre driftsindtægter 
• Her anføres kun indtægter af sekundær karakter</v>
      </c>
      <c r="C18" s="58" t="s">
        <v>345</v>
      </c>
      <c r="D18" s="205" t="s">
        <v>389</v>
      </c>
      <c r="E18" s="41">
        <v>3</v>
      </c>
      <c r="F18" s="262">
        <v>30</v>
      </c>
    </row>
    <row r="19" spans="1:6" x14ac:dyDescent="0.25">
      <c r="A19" s="133">
        <v>4</v>
      </c>
      <c r="B19" s="205" t="str">
        <f t="shared" ca="1" si="0"/>
        <v>Forbrug af varer (materialer)</v>
      </c>
      <c r="C19" s="58" t="s">
        <v>555</v>
      </c>
      <c r="D19" s="57" t="s">
        <v>324</v>
      </c>
      <c r="E19" s="41">
        <v>4</v>
      </c>
      <c r="F19" s="262">
        <v>40</v>
      </c>
    </row>
    <row r="20" spans="1:6" ht="31.5" customHeight="1" x14ac:dyDescent="0.25">
      <c r="A20" s="133">
        <v>5</v>
      </c>
      <c r="B20" s="79" t="str">
        <f t="shared" ca="1" si="0"/>
        <v>Køb af underentrepriser/underleverandører
• Køb af andres arbejde i forbindelse med virksomhedens primære drift (fremmed arbejde)</v>
      </c>
      <c r="C20" s="58" t="s">
        <v>346</v>
      </c>
      <c r="D20" s="57" t="s">
        <v>52</v>
      </c>
      <c r="E20" s="41">
        <v>5</v>
      </c>
      <c r="F20" s="262">
        <v>50</v>
      </c>
    </row>
    <row r="21" spans="1:6" ht="35.25" customHeight="1" x14ac:dyDescent="0.25">
      <c r="A21" s="133">
        <v>6</v>
      </c>
      <c r="B21" s="205" t="str">
        <f t="shared" ca="1" si="0"/>
        <v>Omkostninger til husleje (ekskl. varme og el)
• Omfatter kun udgifter til lejeforhold</v>
      </c>
      <c r="C21" s="58" t="s">
        <v>347</v>
      </c>
      <c r="D21" s="205" t="s">
        <v>589</v>
      </c>
      <c r="E21" s="41">
        <v>6</v>
      </c>
      <c r="F21" s="262">
        <v>60</v>
      </c>
    </row>
    <row r="22" spans="1:6" ht="31.5" customHeight="1" x14ac:dyDescent="0.25">
      <c r="A22" s="133">
        <v>7</v>
      </c>
      <c r="B22" s="79" t="str">
        <f t="shared" ca="1" si="0"/>
        <v>Omkostninger til anskaffelse af småinventar/driftsmidler med kort levetid
• Udgifter til anskaffelser, der udgiftsføres fuldt ud over resultatopgørelsen i købsåret, dvs. straksafskrives</v>
      </c>
      <c r="C22" s="205" t="s">
        <v>348</v>
      </c>
      <c r="D22" s="57" t="s">
        <v>575</v>
      </c>
      <c r="E22" s="41">
        <v>7</v>
      </c>
      <c r="F22" s="262">
        <v>70</v>
      </c>
    </row>
    <row r="23" spans="1:6" x14ac:dyDescent="0.25">
      <c r="A23" s="133">
        <v>8</v>
      </c>
      <c r="B23" s="205" t="str">
        <f t="shared" ca="1" si="0"/>
        <v>Omkostninger til leje af arbejdskraft fra andet firma (fx vikarbureau)</v>
      </c>
      <c r="C23" s="42" t="s">
        <v>69</v>
      </c>
      <c r="D23" s="57" t="s">
        <v>500</v>
      </c>
      <c r="E23" s="41">
        <v>8</v>
      </c>
      <c r="F23" s="262">
        <v>80</v>
      </c>
    </row>
    <row r="24" spans="1:6" x14ac:dyDescent="0.25">
      <c r="A24" s="138">
        <v>9</v>
      </c>
      <c r="B24" s="206" t="str">
        <f t="shared" ca="1" si="0"/>
        <v>Omkostninger til langtidsleje og operationel leasing</v>
      </c>
      <c r="C24" s="45" t="s">
        <v>70</v>
      </c>
      <c r="D24" s="48" t="s">
        <v>54</v>
      </c>
      <c r="E24" s="44">
        <v>9</v>
      </c>
      <c r="F24" s="262">
        <v>90</v>
      </c>
    </row>
    <row r="25" spans="1:6" x14ac:dyDescent="0.25">
      <c r="A25" s="138">
        <v>10</v>
      </c>
      <c r="B25" s="206" t="str">
        <f t="shared" ca="1" si="0"/>
        <v>Tab på debitorer (konstaterede tab og ændringer i hensættelse) (+/-)</v>
      </c>
      <c r="C25" s="45" t="s">
        <v>330</v>
      </c>
      <c r="D25" s="48" t="s">
        <v>505</v>
      </c>
      <c r="E25" s="44">
        <v>10</v>
      </c>
      <c r="F25" s="262">
        <v>100</v>
      </c>
    </row>
    <row r="26" spans="1:6" ht="40.5" customHeight="1" x14ac:dyDescent="0.25">
      <c r="A26" s="138">
        <v>11</v>
      </c>
      <c r="B26" s="143" t="str">
        <f t="shared" ca="1" si="0"/>
        <v>Eksterne omkostninger i øvrigt (bortset fra poster af sekundær karakter)
• Udgifter til køretøjer, reparation, vedligeholdelse, rengøring, uddannelse, arbejdstøj, kontorartikler, telefon, revisor , forsikringer ol.</v>
      </c>
      <c r="C26" s="206" t="s">
        <v>349</v>
      </c>
      <c r="D26" s="206" t="s">
        <v>549</v>
      </c>
      <c r="E26" s="44">
        <v>11</v>
      </c>
      <c r="F26" s="262">
        <v>110</v>
      </c>
    </row>
    <row r="27" spans="1:6" ht="32.25" customHeight="1" x14ac:dyDescent="0.25">
      <c r="A27" s="138">
        <v>12</v>
      </c>
      <c r="B27" s="206" t="str">
        <f ca="1">OFFSET($C27,0,form_lang-1)</f>
        <v>Lønninger og gager
• Refusioner og viderefaktureret løn fratrækkes ikke og anføres i pkt. 3 som anden driftsindtægt</v>
      </c>
      <c r="C27" s="206" t="s">
        <v>350</v>
      </c>
      <c r="D27" s="206" t="s">
        <v>590</v>
      </c>
      <c r="E27" s="44">
        <v>12</v>
      </c>
      <c r="F27" s="262">
        <v>120</v>
      </c>
    </row>
    <row r="28" spans="1:6" x14ac:dyDescent="0.25">
      <c r="A28" s="138">
        <v>13</v>
      </c>
      <c r="B28" s="206" t="str">
        <f t="shared" ca="1" si="0"/>
        <v>Pensionsomkostninger</v>
      </c>
      <c r="C28" s="45" t="s">
        <v>71</v>
      </c>
      <c r="D28" s="48" t="s">
        <v>404</v>
      </c>
      <c r="E28" s="44">
        <v>13</v>
      </c>
      <c r="F28" s="262">
        <v>130</v>
      </c>
    </row>
    <row r="29" spans="1:6" ht="46.5" customHeight="1" x14ac:dyDescent="0.25">
      <c r="A29" s="138">
        <v>14</v>
      </c>
      <c r="B29" s="206" t="str">
        <f t="shared" ca="1" si="0"/>
        <v>Andre omkostninger til social sikring
• Arbejdsgiverens bidrag til ATP, AER, BST ol. og personaleforsikringer i form af syge-arbejdsskade- ulykkes og livsforsikringer mm.</v>
      </c>
      <c r="C29" s="206" t="s">
        <v>368</v>
      </c>
      <c r="D29" s="206" t="s">
        <v>591</v>
      </c>
      <c r="E29" s="44">
        <v>14</v>
      </c>
      <c r="F29" s="262">
        <v>140</v>
      </c>
    </row>
    <row r="30" spans="1:6" x14ac:dyDescent="0.25">
      <c r="A30" s="138">
        <v>15</v>
      </c>
      <c r="B30" s="206" t="str">
        <f t="shared" ca="1" si="0"/>
        <v>Afskrivninger af materielle og immaterielle anlægsaktiver</v>
      </c>
      <c r="C30" s="45" t="s">
        <v>130</v>
      </c>
      <c r="D30" s="48" t="s">
        <v>421</v>
      </c>
      <c r="E30" s="44">
        <v>15</v>
      </c>
      <c r="F30" s="262">
        <v>150</v>
      </c>
    </row>
    <row r="31" spans="1:6" x14ac:dyDescent="0.25">
      <c r="A31" s="138">
        <v>16</v>
      </c>
      <c r="B31" s="206" t="str">
        <f t="shared" ca="1" si="0"/>
        <v>Nedskrivninger af materielle og immaterielle anlægsaktiver</v>
      </c>
      <c r="C31" s="45" t="s">
        <v>131</v>
      </c>
      <c r="D31" s="48" t="s">
        <v>511</v>
      </c>
      <c r="E31" s="44">
        <v>16</v>
      </c>
      <c r="F31" s="262">
        <v>160</v>
      </c>
    </row>
    <row r="32" spans="1:6" ht="34.5" customHeight="1" x14ac:dyDescent="0.25">
      <c r="A32" s="133">
        <v>17</v>
      </c>
      <c r="B32" s="135" t="str">
        <f t="shared" ca="1" si="0"/>
        <v>Nedskrivninger af omsætningsaktiver (bortset fra finansielle omsætningsaktiver)</v>
      </c>
      <c r="C32" s="42" t="s">
        <v>72</v>
      </c>
      <c r="D32" s="135" t="s">
        <v>388</v>
      </c>
      <c r="E32" s="41">
        <v>17</v>
      </c>
      <c r="F32" s="262">
        <v>170</v>
      </c>
    </row>
    <row r="33" spans="1:6" ht="33.75" customHeight="1" x14ac:dyDescent="0.25">
      <c r="A33" s="138">
        <v>18</v>
      </c>
      <c r="B33" s="206" t="str">
        <f t="shared" ca="1" si="0"/>
        <v>Sekundære omkostninger
•Tab af salg af immaterielle og materielle anlægsafgifter, udgifter til erstatninger ol.</v>
      </c>
      <c r="C33" s="49" t="s">
        <v>351</v>
      </c>
      <c r="D33" s="206" t="s">
        <v>550</v>
      </c>
      <c r="E33" s="44">
        <v>18</v>
      </c>
      <c r="F33" s="262">
        <v>180</v>
      </c>
    </row>
    <row r="34" spans="1:6" s="7" customFormat="1" x14ac:dyDescent="0.25">
      <c r="A34" s="137">
        <v>19</v>
      </c>
      <c r="B34" s="167" t="str">
        <f t="shared" ca="1" si="0"/>
        <v>Ordinært driftsresultat før finansielle poster iht. årsregnskabet</v>
      </c>
      <c r="C34" s="20" t="s">
        <v>25</v>
      </c>
      <c r="D34" s="167" t="s">
        <v>80</v>
      </c>
      <c r="E34" s="19">
        <v>19</v>
      </c>
      <c r="F34" s="288">
        <v>190</v>
      </c>
    </row>
    <row r="35" spans="1:6" ht="21.95" customHeight="1" x14ac:dyDescent="0.25">
      <c r="A35" s="50" t="str">
        <f ca="1">OFFSET($C35,0,form_lang-1)</f>
        <v>Finansielle poster</v>
      </c>
      <c r="B35" s="56"/>
      <c r="C35" s="56" t="s">
        <v>1</v>
      </c>
      <c r="D35" s="168" t="s">
        <v>56</v>
      </c>
      <c r="E35" s="65" t="s">
        <v>67</v>
      </c>
      <c r="F35" s="289" t="str">
        <f>"1.000 "&amp;F$8</f>
        <v>1.000 DKK</v>
      </c>
    </row>
    <row r="36" spans="1:6" ht="54" customHeight="1" x14ac:dyDescent="0.25">
      <c r="A36" s="140">
        <v>20</v>
      </c>
      <c r="B36" s="207" t="str">
        <f ca="1">OFFSET($C36,0,form_lang-1)</f>
        <v>Indtægter af kapitalandele og øvrigt udbytte af finansielle anlægsaktiver 
• Overskud, udbytte, royalties og opskrivninger
• Negativt udbytte eller værdiregulering angives i pkt. 22 (fx nedskrivninger)</v>
      </c>
      <c r="C36" s="116" t="s">
        <v>556</v>
      </c>
      <c r="D36" s="207" t="s">
        <v>553</v>
      </c>
      <c r="E36" s="16">
        <v>20</v>
      </c>
      <c r="F36" s="262">
        <v>200</v>
      </c>
    </row>
    <row r="37" spans="1:6" ht="30.75" customHeight="1" x14ac:dyDescent="0.25">
      <c r="A37" s="138">
        <v>21</v>
      </c>
      <c r="B37" s="206" t="str">
        <f ca="1">OFFSET($C37,0,form_lang-1)</f>
        <v>Renteindtægter o.l. af finansielle anlægsaktiver og omsætningsaktiver
• Af tilgodehavende, obligationer samt andre værdipapirer og likvide beholdninger</v>
      </c>
      <c r="C37" s="49" t="s">
        <v>353</v>
      </c>
      <c r="D37" s="206" t="s">
        <v>552</v>
      </c>
      <c r="E37" s="45">
        <v>21</v>
      </c>
      <c r="F37" s="262">
        <v>210</v>
      </c>
    </row>
    <row r="38" spans="1:6" ht="31.5" customHeight="1" x14ac:dyDescent="0.25">
      <c r="A38" s="138">
        <v>22</v>
      </c>
      <c r="B38" s="206" t="str">
        <f ca="1">OFFSET($C38,0,form_lang-1)</f>
        <v>Nedskrivning af finansielle anlægs- og omsætningsaktiver
• Nedskrivninger, hvor aktivets værdi permanent antages at være lavere end  anskaffelses-eller kostprisen, incl negativ udbytte</v>
      </c>
      <c r="C38" s="49" t="s">
        <v>352</v>
      </c>
      <c r="D38" s="206" t="s">
        <v>551</v>
      </c>
      <c r="E38" s="44">
        <v>22</v>
      </c>
      <c r="F38" s="262">
        <v>220</v>
      </c>
    </row>
    <row r="39" spans="1:6" ht="28.5" customHeight="1" x14ac:dyDescent="0.25">
      <c r="A39" s="138">
        <v>23</v>
      </c>
      <c r="B39" s="206" t="str">
        <f ca="1">OFFSET($C39,0,form_lang-1)</f>
        <v>Renteomkostninger o.l.</v>
      </c>
      <c r="C39" s="45" t="s">
        <v>27</v>
      </c>
      <c r="D39" s="206" t="s">
        <v>369</v>
      </c>
      <c r="E39" s="44">
        <v>23</v>
      </c>
      <c r="F39" s="262">
        <v>230</v>
      </c>
    </row>
    <row r="40" spans="1:6" s="7" customFormat="1" x14ac:dyDescent="0.25">
      <c r="A40" s="147">
        <v>24</v>
      </c>
      <c r="B40" s="167" t="str">
        <f ca="1">OFFSET($C40,0,form_lang-1)</f>
        <v>Ordinært resultat, før skat (+/-)</v>
      </c>
      <c r="C40" s="20" t="s">
        <v>328</v>
      </c>
      <c r="D40" s="167" t="s">
        <v>329</v>
      </c>
      <c r="E40" s="19">
        <v>24</v>
      </c>
      <c r="F40" s="288">
        <v>240</v>
      </c>
    </row>
    <row r="41" spans="1:6" ht="20.100000000000001" customHeight="1" x14ac:dyDescent="0.25">
      <c r="A41" s="50" t="str">
        <f ca="1">OFFSET($C41,0,form_lang-1)</f>
        <v>Skatter</v>
      </c>
      <c r="B41" s="46"/>
      <c r="C41" s="46" t="s">
        <v>2</v>
      </c>
      <c r="D41" s="169" t="s">
        <v>55</v>
      </c>
      <c r="E41" s="65" t="s">
        <v>67</v>
      </c>
      <c r="F41" s="290"/>
    </row>
    <row r="42" spans="1:6" x14ac:dyDescent="0.25">
      <c r="A42" s="141">
        <v>25</v>
      </c>
      <c r="B42" s="63" t="str">
        <f ca="1">OFFSET($C42,0,form_lang-1)</f>
        <v>Selskabsskat mv. af ordinært resultat (+/-)</v>
      </c>
      <c r="C42" s="63" t="s">
        <v>86</v>
      </c>
      <c r="D42" s="170" t="s">
        <v>125</v>
      </c>
      <c r="E42" s="63">
        <v>25</v>
      </c>
      <c r="F42" s="262">
        <v>250</v>
      </c>
    </row>
    <row r="43" spans="1:6" ht="20.100000000000001" customHeight="1" x14ac:dyDescent="0.25">
      <c r="A43" s="50" t="str">
        <f ca="1">OFFSET($C43,0,form_lang-1)</f>
        <v>Årets resultat</v>
      </c>
      <c r="B43" s="46"/>
      <c r="C43" s="46" t="s">
        <v>30</v>
      </c>
      <c r="D43" s="169" t="s">
        <v>81</v>
      </c>
      <c r="E43" s="65" t="s">
        <v>67</v>
      </c>
      <c r="F43" s="290"/>
    </row>
    <row r="44" spans="1:6" s="7" customFormat="1" ht="36.75" customHeight="1" thickBot="1" x14ac:dyDescent="0.3">
      <c r="A44" s="142">
        <v>26</v>
      </c>
      <c r="B44" s="245" t="str">
        <f ca="1">OFFSET($C44,0,form_lang-1)</f>
        <v>Årets resultat (+/-)
(pkt. 24-25)</v>
      </c>
      <c r="C44" s="245" t="s">
        <v>461</v>
      </c>
      <c r="D44" s="104" t="s">
        <v>327</v>
      </c>
      <c r="E44" s="61">
        <v>26</v>
      </c>
      <c r="F44" s="288">
        <v>260</v>
      </c>
    </row>
    <row r="45" spans="1:6" s="7" customFormat="1" ht="9.9499999999999993" customHeight="1" thickTop="1" x14ac:dyDescent="0.25">
      <c r="A45" s="17"/>
      <c r="B45" s="17"/>
      <c r="C45" s="17"/>
      <c r="D45" s="171"/>
      <c r="E45" s="69" t="s">
        <v>67</v>
      </c>
      <c r="F45" s="291"/>
    </row>
    <row r="46" spans="1:6" ht="20.100000000000001" customHeight="1" x14ac:dyDescent="0.25">
      <c r="A46" s="50" t="str">
        <f ca="1">OFFSET($C46,0,form_lang-1)</f>
        <v>Resultatanvendelse</v>
      </c>
      <c r="B46" s="46"/>
      <c r="C46" s="46" t="s">
        <v>3</v>
      </c>
      <c r="D46" s="169" t="s">
        <v>57</v>
      </c>
      <c r="E46" s="65" t="s">
        <v>67</v>
      </c>
      <c r="F46" s="287" t="str">
        <f>"1.000 "&amp;F$8</f>
        <v>1.000 DKK</v>
      </c>
    </row>
    <row r="47" spans="1:6" ht="15" customHeight="1" x14ac:dyDescent="0.25">
      <c r="A47" s="136">
        <v>27</v>
      </c>
      <c r="B47" s="47" t="str">
        <f ca="1">OFFSET($C47,0,form_lang-1)</f>
        <v>Konsolidering, dvs. overførsel til (+) eller fra (-) egenkapitalen</v>
      </c>
      <c r="C47" s="47" t="s">
        <v>31</v>
      </c>
      <c r="D47" s="172" t="s">
        <v>331</v>
      </c>
      <c r="E47" s="39">
        <v>27</v>
      </c>
      <c r="F47" s="288">
        <v>270</v>
      </c>
    </row>
    <row r="48" spans="1:6" ht="30" x14ac:dyDescent="0.25">
      <c r="A48" s="133">
        <v>28</v>
      </c>
      <c r="B48" s="79" t="str">
        <f ca="1">OFFSET($C48,0,form_lang-1)</f>
        <v>Udbytte, ekstraordinært udbytte, udbetaling til indehavere, efterbetaling til andelshavere og anden udlodning
Udbetalt eller deklareret</v>
      </c>
      <c r="C48" s="79" t="s">
        <v>592</v>
      </c>
      <c r="D48" s="79" t="s">
        <v>423</v>
      </c>
      <c r="E48" s="57">
        <v>28</v>
      </c>
      <c r="F48" s="288">
        <v>280</v>
      </c>
    </row>
    <row r="49" spans="1:6" ht="6.75" customHeight="1" thickBot="1" x14ac:dyDescent="0.3">
      <c r="A49" s="16"/>
      <c r="B49" s="16"/>
      <c r="C49" s="16"/>
      <c r="D49" s="119"/>
      <c r="E49" s="66" t="s">
        <v>67</v>
      </c>
      <c r="F49" s="292"/>
    </row>
    <row r="50" spans="1:6" s="11" customFormat="1" ht="21.95" customHeight="1" x14ac:dyDescent="0.35">
      <c r="A50" s="27" t="str">
        <f ca="1">OFFSET($C50,0,form_lang-1)</f>
        <v>Balance</v>
      </c>
      <c r="B50" s="24"/>
      <c r="C50" s="24" t="s">
        <v>4</v>
      </c>
      <c r="D50" s="173" t="s">
        <v>73</v>
      </c>
      <c r="E50" s="70" t="s">
        <v>67</v>
      </c>
      <c r="F50" s="285" t="str">
        <f>IF(form_lang=1,"I alt for","In total for")</f>
        <v>I alt for</v>
      </c>
    </row>
    <row r="51" spans="1:6" ht="15.75" thickBot="1" x14ac:dyDescent="0.3">
      <c r="A51" s="22"/>
      <c r="B51" s="25"/>
      <c r="C51" s="25"/>
      <c r="D51" s="174" t="s">
        <v>67</v>
      </c>
      <c r="E51" s="36" t="s">
        <v>67</v>
      </c>
      <c r="F51" s="286" t="str">
        <f>IF(form_lang=1,"eget CVR-nr.","own CVR-no.")</f>
        <v>eget CVR-nr.</v>
      </c>
    </row>
    <row r="52" spans="1:6" ht="6.75" customHeight="1" x14ac:dyDescent="0.25">
      <c r="A52" s="16"/>
      <c r="B52" s="34"/>
      <c r="C52" s="34"/>
      <c r="D52" s="140"/>
      <c r="E52" s="66" t="s">
        <v>67</v>
      </c>
      <c r="F52" s="261"/>
    </row>
    <row r="53" spans="1:6" ht="61.5" customHeight="1" x14ac:dyDescent="0.25">
      <c r="A53" s="16"/>
      <c r="B53" s="132" t="str">
        <f ca="1">OFFSET($C53,0,form_lang-1)</f>
        <v>Indberetningen skal indeholde regnskabsdata for det udtrukkede cvr nr., indtast i højre kolonne (grå felter). 
Hvis jeres firma er et moderselskab, skal I kun indtaste oplysninger om moderselskabet, ikke hele koncernen
Pkt.19 til 60, skal stemme overens med den officielle Årsrapport</v>
      </c>
      <c r="C53" s="183" t="s">
        <v>493</v>
      </c>
      <c r="D53" s="153" t="s">
        <v>544</v>
      </c>
      <c r="E53" s="66" t="s">
        <v>67</v>
      </c>
      <c r="F53" s="261"/>
    </row>
    <row r="54" spans="1:6" ht="6.75" customHeight="1" x14ac:dyDescent="0.25">
      <c r="A54" s="16"/>
      <c r="B54" s="16"/>
      <c r="C54" s="16"/>
      <c r="D54" s="119"/>
      <c r="E54" s="66" t="s">
        <v>67</v>
      </c>
      <c r="F54" s="261"/>
    </row>
    <row r="55" spans="1:6" s="7" customFormat="1" ht="9.9499999999999993" customHeight="1" x14ac:dyDescent="0.25">
      <c r="A55" s="17"/>
      <c r="B55" s="17"/>
      <c r="C55" s="17"/>
      <c r="D55" s="171"/>
      <c r="E55" s="69" t="s">
        <v>67</v>
      </c>
      <c r="F55" s="291"/>
    </row>
    <row r="56" spans="1:6" ht="20.100000000000001" customHeight="1" x14ac:dyDescent="0.25">
      <c r="A56" s="50" t="str">
        <f ca="1">OFFSET($C56,0,form_lang-1)</f>
        <v>Passiver</v>
      </c>
      <c r="B56" s="46"/>
      <c r="C56" s="46" t="s">
        <v>5</v>
      </c>
      <c r="D56" s="169" t="s">
        <v>75</v>
      </c>
      <c r="E56" s="65" t="s">
        <v>67</v>
      </c>
      <c r="F56" s="293" t="str">
        <f>"1.000 "&amp;F$8</f>
        <v>1.000 DKK</v>
      </c>
    </row>
    <row r="57" spans="1:6" ht="15.75" thickBot="1" x14ac:dyDescent="0.3">
      <c r="A57" s="215">
        <v>55</v>
      </c>
      <c r="B57" s="231" t="str">
        <f ca="1">OFFSET($C57,0,form_lang-1)</f>
        <v>Egenkapital ultimo (+/-)</v>
      </c>
      <c r="C57" s="16" t="s">
        <v>332</v>
      </c>
      <c r="D57" s="119" t="s">
        <v>333</v>
      </c>
      <c r="E57" s="16">
        <v>55</v>
      </c>
      <c r="F57" s="262">
        <v>550</v>
      </c>
    </row>
    <row r="58" spans="1:6" ht="8.1" customHeight="1" x14ac:dyDescent="0.25">
      <c r="A58" s="16"/>
      <c r="B58" s="17"/>
      <c r="C58" s="32"/>
      <c r="D58" s="175"/>
      <c r="E58" s="60" t="s">
        <v>67</v>
      </c>
      <c r="F58" s="294"/>
    </row>
    <row r="59" spans="1:6" s="7" customFormat="1" ht="21.95" customHeight="1" thickBot="1" x14ac:dyDescent="0.3">
      <c r="A59" s="216">
        <v>61</v>
      </c>
      <c r="B59" s="230" t="str">
        <f ca="1">OFFSET($C59,0,form_lang-1)</f>
        <v>Passiver i alt</v>
      </c>
      <c r="C59" s="61" t="s">
        <v>32</v>
      </c>
      <c r="D59" s="104" t="s">
        <v>118</v>
      </c>
      <c r="E59" s="61">
        <v>61</v>
      </c>
      <c r="F59" s="297">
        <v>610</v>
      </c>
    </row>
    <row r="60" spans="1:6" s="7" customFormat="1" ht="9.9499999999999993" customHeight="1" thickTop="1" x14ac:dyDescent="0.25">
      <c r="A60" s="17"/>
      <c r="B60" s="17"/>
      <c r="C60" s="17"/>
      <c r="D60" s="171"/>
      <c r="E60" s="69" t="s">
        <v>67</v>
      </c>
      <c r="F60" s="291"/>
    </row>
    <row r="61" spans="1:6" ht="6.75" customHeight="1" thickBot="1" x14ac:dyDescent="0.3">
      <c r="A61" s="15"/>
      <c r="B61" s="15"/>
      <c r="C61" s="15"/>
      <c r="D61" s="80"/>
      <c r="E61" s="64" t="s">
        <v>67</v>
      </c>
      <c r="F61" s="261"/>
    </row>
    <row r="62" spans="1:6" ht="21.95" customHeight="1" x14ac:dyDescent="0.35">
      <c r="A62" s="31" t="str">
        <f ca="1">OFFSET($C62,0,form_lang-1)</f>
        <v>Regnskabsårets investeringer</v>
      </c>
      <c r="B62" s="32"/>
      <c r="C62" s="32" t="s">
        <v>7</v>
      </c>
      <c r="D62" s="175" t="s">
        <v>82</v>
      </c>
      <c r="E62" s="71" t="s">
        <v>67</v>
      </c>
      <c r="F62" s="294" t="str">
        <f>IF(form_lang=1,"I alt for","In total for")</f>
        <v>I alt for</v>
      </c>
    </row>
    <row r="63" spans="1:6" ht="15.75" thickBot="1" x14ac:dyDescent="0.3">
      <c r="A63" s="18"/>
      <c r="B63" s="252" t="str">
        <f ca="1">OFFSET($C63,0,form_lang-1)</f>
        <v>Posterne er yderligere kommenteret i vejledningen</v>
      </c>
      <c r="C63" t="s">
        <v>68</v>
      </c>
      <c r="D63" s="174" t="s">
        <v>584</v>
      </c>
      <c r="E63" s="33" t="s">
        <v>67</v>
      </c>
      <c r="F63" s="292" t="str">
        <f>IF(form_lang=1,"eget CVR-nr.","own CVR-no.")</f>
        <v>eget CVR-nr.</v>
      </c>
    </row>
    <row r="64" spans="1:6" ht="6.75" customHeight="1" x14ac:dyDescent="0.25">
      <c r="A64" s="35"/>
      <c r="B64" s="59"/>
      <c r="C64" s="59"/>
      <c r="D64" s="177"/>
      <c r="E64" s="60" t="s">
        <v>67</v>
      </c>
      <c r="F64" s="294"/>
    </row>
    <row r="65" spans="1:51" x14ac:dyDescent="0.25">
      <c r="A65" s="3"/>
      <c r="B65" s="132" t="str">
        <f ca="1">OFFSET($C65,0,form_lang-1)</f>
        <v>Investeringer omfatter alene aktiver, der er bestemt til firmaets vedvarende eje eller brug.</v>
      </c>
      <c r="C65" s="21" t="s">
        <v>6</v>
      </c>
      <c r="D65" s="153" t="s">
        <v>119</v>
      </c>
      <c r="E65" s="251" t="s">
        <v>67</v>
      </c>
      <c r="F65" s="261"/>
    </row>
    <row r="66" spans="1:51" ht="6.75" customHeight="1" x14ac:dyDescent="0.25">
      <c r="A66" s="16"/>
      <c r="B66" s="16"/>
      <c r="C66" s="16"/>
      <c r="D66" s="119"/>
      <c r="E66" s="66" t="s">
        <v>67</v>
      </c>
      <c r="F66" s="261"/>
    </row>
    <row r="67" spans="1:51" ht="20.100000000000001" customHeight="1" x14ac:dyDescent="0.25">
      <c r="A67" s="50" t="str">
        <f ca="1">OFFSET($C67,0,form_lang-1)</f>
        <v>Tilgang</v>
      </c>
      <c r="B67" s="260"/>
      <c r="C67" s="46" t="s">
        <v>8</v>
      </c>
      <c r="D67" s="169" t="s">
        <v>76</v>
      </c>
      <c r="E67" s="65" t="s">
        <v>67</v>
      </c>
      <c r="F67" s="293" t="str">
        <f>"1.000 "&amp;F$8</f>
        <v>1.000 DKK</v>
      </c>
    </row>
    <row r="68" spans="1:51" ht="6.75" customHeight="1" x14ac:dyDescent="0.25">
      <c r="A68" s="15"/>
      <c r="B68" s="16"/>
      <c r="C68" s="16"/>
      <c r="D68" s="119"/>
      <c r="E68" s="64" t="s">
        <v>67</v>
      </c>
      <c r="F68" s="295"/>
    </row>
    <row r="69" spans="1:51" ht="60" customHeight="1" x14ac:dyDescent="0.25">
      <c r="A69" s="117"/>
      <c r="B69" s="188" t="str">
        <f ca="1">OFFSET($C69,0,form_lang-1)</f>
        <v>Under tilgang anføres værdien før bogføringsmæssige og finansielle reguleringer,
fx forskudsafskrivninger, kurstab og offentlige tilskud. 
Overførsel (som følge af færdiggørelse) fra pkt. 66 og 77 til andre punkter anses ikke for tilgang.</v>
      </c>
      <c r="C69" s="250" t="s">
        <v>116</v>
      </c>
      <c r="D69" s="186" t="s">
        <v>545</v>
      </c>
      <c r="E69" s="114" t="s">
        <v>67</v>
      </c>
      <c r="F69" s="273"/>
    </row>
    <row r="70" spans="1:51" s="16" customFormat="1" ht="12.75" customHeight="1" x14ac:dyDescent="0.25">
      <c r="D70" s="119"/>
      <c r="F70" s="272"/>
    </row>
    <row r="71" spans="1:51" ht="129" customHeight="1" x14ac:dyDescent="0.25">
      <c r="A71" s="16"/>
      <c r="B71" s="132" t="str">
        <f ca="1">OFFSET($C71,0,form_lang-1)</f>
        <v>Medtages: 
• Aktiverede udgifter til egenproduktion af såvel materielle og immaterielle anlægsaktiver
• Hvis der i regnskabsåret er indgået nye finansielle leasingkontrakter, skal leasings-aktivernes anskaffelsessum medtages (dog ikke IFRS16 leasing)
Medtages ikke 
• Køb af Byggegrunde eller opførelsesudgifter til nybyggeri, der er bestemt til videresalg
• Moms, samt småinventar/drifstmidler, der straks-udgiftsføres i resultatopgørelsen
• TIl-og afgang i anlægsaktiverne i forbindelse med fusion/spaltning skal ikke medtages
• Til- og afgang af IFRS16 aktiver</v>
      </c>
      <c r="C71" s="149" t="s">
        <v>583</v>
      </c>
      <c r="D71" s="186" t="s">
        <v>522</v>
      </c>
      <c r="E71" s="66" t="s">
        <v>67</v>
      </c>
      <c r="F71" s="273"/>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row>
    <row r="72" spans="1:51" s="46" customFormat="1" ht="9" customHeight="1" x14ac:dyDescent="0.25">
      <c r="D72" s="169"/>
      <c r="F72" s="29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row>
    <row r="73" spans="1:51" ht="21" customHeight="1" x14ac:dyDescent="0.25">
      <c r="A73" s="117"/>
      <c r="B73" s="232" t="str">
        <f t="shared" ref="B73:B79" ca="1" si="1">OFFSET($C73,0,form_lang-1)</f>
        <v>Immaterielle anlægsaktiver</v>
      </c>
      <c r="C73" s="113" t="s">
        <v>15</v>
      </c>
      <c r="D73" s="179" t="s">
        <v>83</v>
      </c>
      <c r="E73" s="114" t="s">
        <v>67</v>
      </c>
      <c r="F73" s="273"/>
    </row>
    <row r="74" spans="1:51" ht="30" x14ac:dyDescent="0.25">
      <c r="A74" s="146">
        <v>62</v>
      </c>
      <c r="B74" s="224" t="str">
        <f t="shared" ca="1" si="1"/>
        <v>Tilgang af Færdiggjorte udviklingsprojekter til kostpris
• Bemærk at overførsel fra posten immaterielle aktiver under udvikling ikke er en tilgang</v>
      </c>
      <c r="C74" s="116" t="s">
        <v>564</v>
      </c>
      <c r="D74" s="118" t="s">
        <v>525</v>
      </c>
      <c r="E74" s="16">
        <v>62</v>
      </c>
      <c r="F74" s="268">
        <v>620</v>
      </c>
    </row>
    <row r="75" spans="1:51" ht="30" x14ac:dyDescent="0.25">
      <c r="A75" s="146">
        <v>63</v>
      </c>
      <c r="B75" s="144" t="str">
        <f t="shared" ca="1" si="1"/>
        <v>Tilgang af Erhvervede koncessioner, patenter, licenser, varemærker samt lignende rettigheder til kostpris</v>
      </c>
      <c r="C75" s="45" t="s">
        <v>354</v>
      </c>
      <c r="D75" s="62" t="s">
        <v>526</v>
      </c>
      <c r="E75" s="45">
        <v>63</v>
      </c>
      <c r="F75" s="262">
        <v>630</v>
      </c>
    </row>
    <row r="76" spans="1:51" ht="30" x14ac:dyDescent="0.25">
      <c r="A76" s="209">
        <v>64</v>
      </c>
      <c r="B76" s="225" t="str">
        <f t="shared" ca="1" si="1"/>
        <v>Tilgang af Software til kostpris
• Bemærk at overførsel fra posten immaterielle aktiver under udvikling ikke er en tilgang</v>
      </c>
      <c r="C76" s="49" t="s">
        <v>565</v>
      </c>
      <c r="D76" s="62" t="s">
        <v>527</v>
      </c>
      <c r="E76" s="45">
        <v>64</v>
      </c>
      <c r="F76" s="262">
        <v>640</v>
      </c>
    </row>
    <row r="77" spans="1:51" ht="30" x14ac:dyDescent="0.25">
      <c r="A77" s="146">
        <v>65</v>
      </c>
      <c r="B77" s="144" t="str">
        <f t="shared" ca="1" si="1"/>
        <v>Tilgang af Goodwill
• Bemærk at overførsel fra posten immaterielle aktiver under udvikling ikke er en tilgang</v>
      </c>
      <c r="C77" s="58" t="s">
        <v>566</v>
      </c>
      <c r="D77" s="135" t="s">
        <v>528</v>
      </c>
      <c r="E77" s="42">
        <v>65</v>
      </c>
      <c r="F77" s="262">
        <v>650</v>
      </c>
    </row>
    <row r="78" spans="1:51" ht="15.75" thickBot="1" x14ac:dyDescent="0.3">
      <c r="A78" s="219">
        <v>66</v>
      </c>
      <c r="B78" s="220" t="str">
        <f t="shared" ca="1" si="1"/>
        <v>Tilgang af Immaterialle aktiver under udvikling</v>
      </c>
      <c r="C78" s="16" t="s">
        <v>355</v>
      </c>
      <c r="D78" s="119" t="s">
        <v>59</v>
      </c>
      <c r="E78" s="16">
        <v>66</v>
      </c>
      <c r="F78" s="264">
        <v>660</v>
      </c>
    </row>
    <row r="79" spans="1:51" s="7" customFormat="1" ht="36.75" customHeight="1" x14ac:dyDescent="0.25">
      <c r="A79" s="139">
        <v>67</v>
      </c>
      <c r="B79" s="156" t="str">
        <f t="shared" ca="1" si="1"/>
        <v>Immaterielle anlægsaktiver i alt
(pkt. 62+63+64+65+66)</v>
      </c>
      <c r="C79" s="103" t="s">
        <v>380</v>
      </c>
      <c r="D79" s="184" t="s">
        <v>381</v>
      </c>
      <c r="E79" s="19">
        <v>67</v>
      </c>
      <c r="F79" s="265">
        <v>670</v>
      </c>
    </row>
    <row r="80" spans="1:51" ht="27" customHeight="1" x14ac:dyDescent="0.25">
      <c r="A80" s="145"/>
      <c r="B80" s="200" t="str">
        <f t="shared" ref="B80:B86" ca="1" si="2">OFFSET($C80,0,form_lang-1)</f>
        <v>Grunde og bygninger</v>
      </c>
      <c r="C80" s="113" t="s">
        <v>77</v>
      </c>
      <c r="D80" s="179" t="s">
        <v>74</v>
      </c>
      <c r="E80" s="115" t="s">
        <v>67</v>
      </c>
      <c r="F80" s="273"/>
    </row>
    <row r="81" spans="1:6" ht="33.75" customHeight="1" x14ac:dyDescent="0.25">
      <c r="A81" s="146">
        <v>68</v>
      </c>
      <c r="B81" s="144" t="str">
        <f t="shared" ca="1" si="2"/>
        <v>Tilgang/Køb af eksisterende bygninger (inkl. grundværdi)
• Bemærk, at overførsel fra posten Aktiver under opførelse er ikke en tilgang</v>
      </c>
      <c r="C81" s="116" t="s">
        <v>430</v>
      </c>
      <c r="D81" s="118" t="s">
        <v>529</v>
      </c>
      <c r="E81" s="16">
        <v>68</v>
      </c>
      <c r="F81" s="268">
        <v>680</v>
      </c>
    </row>
    <row r="82" spans="1:6" ht="31.5" customHeight="1" x14ac:dyDescent="0.25">
      <c r="A82" s="146">
        <v>69</v>
      </c>
      <c r="B82" s="144" t="str">
        <f t="shared" ca="1" si="2"/>
        <v>Tilgang af opførelsesudgifter for nybygninger (ekskl. grunde)
• Bemærk, at overførsel fra posten Aktiver under opførelse er ikke en tilgang</v>
      </c>
      <c r="C82" s="49" t="s">
        <v>367</v>
      </c>
      <c r="D82" s="62" t="s">
        <v>530</v>
      </c>
      <c r="E82" s="45">
        <v>69</v>
      </c>
      <c r="F82" s="262">
        <v>690</v>
      </c>
    </row>
    <row r="83" spans="1:6" ht="33.75" customHeight="1" x14ac:dyDescent="0.25">
      <c r="A83" s="209">
        <v>70</v>
      </c>
      <c r="B83" s="218" t="str">
        <f t="shared" ca="1" si="2"/>
        <v>Tilgang/Køb af ubebyggede grunde
• Bemærk, at overførsel fra posten Aktiver under opførelse er ikke en tilgang</v>
      </c>
      <c r="C83" s="49" t="s">
        <v>429</v>
      </c>
      <c r="D83" s="62" t="s">
        <v>531</v>
      </c>
      <c r="E83" s="45">
        <v>70</v>
      </c>
      <c r="F83" s="262">
        <v>700</v>
      </c>
    </row>
    <row r="84" spans="1:6" ht="60" x14ac:dyDescent="0.25">
      <c r="A84" s="209">
        <v>71</v>
      </c>
      <c r="B84" s="218" t="str">
        <f t="shared" ca="1" si="2"/>
        <v>Tilgang af ombygning af bygninger til kostpris
Medtages ikke:
• Omkostninger til ombygning af lejede lokaler (Angives i pkt. 75) 
• Bemærk, at overførsel fra posten Aktiver under opførelse er ikke en tilgang</v>
      </c>
      <c r="C84" s="58" t="s">
        <v>360</v>
      </c>
      <c r="D84" s="135" t="s">
        <v>532</v>
      </c>
      <c r="E84" s="57">
        <v>71</v>
      </c>
      <c r="F84" s="262">
        <v>710</v>
      </c>
    </row>
    <row r="85" spans="1:6" ht="46.5" customHeight="1" thickBot="1" x14ac:dyDescent="0.3">
      <c r="A85" s="219">
        <v>72</v>
      </c>
      <c r="B85" s="220" t="str">
        <f t="shared" ca="1" si="2"/>
        <v>Tilgang af veje, havne, pladser o.l. til kostpris
• Bemærk, at overførsel fra posten Aktiver under opførelse er ikke en tilgang</v>
      </c>
      <c r="C85" s="62" t="s">
        <v>357</v>
      </c>
      <c r="D85" s="62" t="s">
        <v>491</v>
      </c>
      <c r="E85" s="48">
        <v>72</v>
      </c>
      <c r="F85" s="269">
        <v>720</v>
      </c>
    </row>
    <row r="86" spans="1:6" s="6" customFormat="1" ht="37.5" customHeight="1" x14ac:dyDescent="0.25">
      <c r="A86" s="139">
        <v>73</v>
      </c>
      <c r="B86" s="156" t="str">
        <f t="shared" ca="1" si="2"/>
        <v>Fast ejendom i alt
(pkt. 68+69+70+71+72)</v>
      </c>
      <c r="C86" s="103" t="s">
        <v>383</v>
      </c>
      <c r="D86" s="184" t="s">
        <v>382</v>
      </c>
      <c r="E86" s="19">
        <v>73</v>
      </c>
      <c r="F86" s="265">
        <v>730</v>
      </c>
    </row>
    <row r="87" spans="1:6" ht="20.100000000000001" customHeight="1" x14ac:dyDescent="0.25">
      <c r="A87" s="145"/>
      <c r="B87" s="200" t="str">
        <f ca="1">OFFSET($C87,0,form_lang-1)</f>
        <v>Driftsmidler</v>
      </c>
      <c r="C87" s="113" t="s">
        <v>9</v>
      </c>
      <c r="D87" s="179" t="s">
        <v>120</v>
      </c>
      <c r="E87" s="115" t="s">
        <v>67</v>
      </c>
      <c r="F87" s="266"/>
    </row>
    <row r="88" spans="1:6" ht="30" x14ac:dyDescent="0.25">
      <c r="A88" s="209">
        <v>74</v>
      </c>
      <c r="B88" s="218" t="str">
        <f ca="1">OFFSET($C88,0,form_lang-1)</f>
        <v>Tilgang af produktionsanlæg og maskiner
• Bemærk, at overførsel fra posten Aktiver under opførelse er ikke en tilgang</v>
      </c>
      <c r="C88" s="102" t="s">
        <v>358</v>
      </c>
      <c r="D88" s="82" t="s">
        <v>533</v>
      </c>
      <c r="E88" s="39">
        <v>74</v>
      </c>
      <c r="F88" s="268">
        <v>740</v>
      </c>
    </row>
    <row r="89" spans="1:6" ht="45" x14ac:dyDescent="0.25">
      <c r="A89" s="146">
        <v>75</v>
      </c>
      <c r="B89" s="144" t="str">
        <f ca="1">OFFSET($C89,0,form_lang-1)</f>
        <v xml:space="preserve">Tilgang af andre anlæg, driftsmateriel og inventar til kostpris 
• Bemærk, at overførsel fra posten Aktiver under opførelse er ikke en tilgang
(inkl. omkostninger til inventar i, og ombygning af lejede lokaler) </v>
      </c>
      <c r="C89" s="116" t="s">
        <v>359</v>
      </c>
      <c r="D89" s="118" t="s">
        <v>534</v>
      </c>
      <c r="E89" s="16">
        <v>75</v>
      </c>
      <c r="F89" s="262">
        <v>750</v>
      </c>
    </row>
    <row r="90" spans="1:6" s="6" customFormat="1" ht="30" x14ac:dyDescent="0.25">
      <c r="A90" s="139">
        <v>76</v>
      </c>
      <c r="B90" s="156" t="str">
        <f ca="1">OFFSET($C90,0,form_lang-1)</f>
        <v>Driftsmidler i alt
(pkt. 74+75)</v>
      </c>
      <c r="C90" s="103" t="s">
        <v>384</v>
      </c>
      <c r="D90" s="184" t="s">
        <v>385</v>
      </c>
      <c r="E90" s="19">
        <v>76</v>
      </c>
      <c r="F90" s="274">
        <v>760</v>
      </c>
    </row>
    <row r="91" spans="1:6" s="12" customFormat="1" ht="9.75" customHeight="1" x14ac:dyDescent="0.25">
      <c r="A91" s="140"/>
      <c r="B91" s="159"/>
      <c r="C91" s="117"/>
      <c r="D91" s="180"/>
      <c r="E91" s="66" t="s">
        <v>67</v>
      </c>
      <c r="F91" s="275"/>
    </row>
    <row r="92" spans="1:6" ht="30" x14ac:dyDescent="0.25">
      <c r="A92" s="140">
        <v>77</v>
      </c>
      <c r="B92" s="207" t="str">
        <f ca="1">OFFSET($C92,0,form_lang-1)</f>
        <v>Tilgang af materielle anlægsaktiver under udførelse og 
forudbetalinger for materielle anlægsaktiver</v>
      </c>
      <c r="C92" s="82" t="s">
        <v>110</v>
      </c>
      <c r="D92" s="82" t="s">
        <v>370</v>
      </c>
      <c r="E92" s="81">
        <v>77</v>
      </c>
      <c r="F92" s="267">
        <v>770</v>
      </c>
    </row>
    <row r="93" spans="1:6" ht="8.1" customHeight="1" thickBot="1" x14ac:dyDescent="0.3">
      <c r="A93" s="18"/>
      <c r="B93" s="151"/>
      <c r="C93" s="16"/>
      <c r="D93" s="119"/>
      <c r="E93" s="66" t="s">
        <v>67</v>
      </c>
      <c r="F93" s="276"/>
    </row>
    <row r="94" spans="1:6" s="7" customFormat="1" ht="41.25" customHeight="1" thickBot="1" x14ac:dyDescent="0.3">
      <c r="A94" s="216">
        <v>78</v>
      </c>
      <c r="B94" s="212" t="str">
        <f ca="1">OFFSET($C94,0,form_lang-1)</f>
        <v>Tilgang i alt
(pkt. 67+73+76+77)</v>
      </c>
      <c r="C94" s="160" t="s">
        <v>386</v>
      </c>
      <c r="D94" s="160" t="s">
        <v>387</v>
      </c>
      <c r="E94" s="61">
        <v>78</v>
      </c>
      <c r="F94" s="277">
        <v>780</v>
      </c>
    </row>
    <row r="95" spans="1:6" s="7" customFormat="1" ht="9.9499999999999993" customHeight="1" thickTop="1" x14ac:dyDescent="0.25">
      <c r="A95" s="17"/>
      <c r="B95" s="156"/>
      <c r="C95" s="17"/>
      <c r="D95" s="171"/>
      <c r="E95" s="69" t="s">
        <v>67</v>
      </c>
      <c r="F95" s="279"/>
    </row>
    <row r="96" spans="1:6" ht="20.100000000000001" customHeight="1" x14ac:dyDescent="0.25">
      <c r="A96" s="50" t="str">
        <f ca="1">OFFSET($C96,0,form_lang-1)</f>
        <v>Afgang (til bogført værdi)</v>
      </c>
      <c r="B96" s="144"/>
      <c r="C96" s="46" t="s">
        <v>20</v>
      </c>
      <c r="D96" s="169" t="s">
        <v>99</v>
      </c>
      <c r="E96" s="65" t="s">
        <v>67</v>
      </c>
      <c r="F96" s="278" t="str">
        <f>"1.000 "&amp;F$8</f>
        <v>1.000 DKK</v>
      </c>
    </row>
    <row r="97" spans="1:6" ht="6" customHeight="1" x14ac:dyDescent="0.25">
      <c r="A97" s="16"/>
      <c r="B97" s="118"/>
      <c r="C97" s="16"/>
      <c r="D97" s="118"/>
      <c r="E97" s="66" t="s">
        <v>67</v>
      </c>
      <c r="F97" s="261"/>
    </row>
    <row r="98" spans="1:6" ht="128.25" customHeight="1" x14ac:dyDescent="0.25">
      <c r="A98" s="117"/>
      <c r="B98" s="155" t="str">
        <f ca="1">OFFSET($C98,0,form_lang-1)</f>
        <v>Under afgang anføres afgangen af aktiver i kostpriser samt de tilbageførte afskrivninger/nedskrivninger i forbindelse med årets afgang
• Værdien af afgangen til kostpris (pkt. 79-90) Inkl evt. værdireguleringer (opskrivninger)
• Værdien af de tilbageførte afskrivninger på årets afgang (pkt. 91-102) inkl. evt. værdireguleringer (nedskrivninger)
Bemærk at overførsler fra projekter under udvikling til andre anlægsaktiver ikke er reel afgang og skal derfor ikke medtages. 
Tilbageførte afskrivninger kan/må ikke overskride kostpris-værdien</v>
      </c>
      <c r="C98" s="155" t="s">
        <v>559</v>
      </c>
      <c r="D98" s="153" t="s">
        <v>577</v>
      </c>
      <c r="E98" s="114" t="s">
        <v>67</v>
      </c>
      <c r="F98" s="261"/>
    </row>
    <row r="99" spans="1:6" ht="6" customHeight="1" x14ac:dyDescent="0.25">
      <c r="A99" s="16"/>
      <c r="B99" s="118"/>
      <c r="C99" s="16"/>
      <c r="D99" s="119"/>
      <c r="E99" s="66" t="s">
        <v>67</v>
      </c>
      <c r="F99" s="261"/>
    </row>
    <row r="100" spans="1:6" ht="26.25" customHeight="1" x14ac:dyDescent="0.25">
      <c r="A100" s="117"/>
      <c r="B100" s="200" t="str">
        <f t="shared" ref="B100:B105" ca="1" si="3">OFFSET($C100,0,form_lang-1)</f>
        <v>Afgang immaterielle anlægsaktiver</v>
      </c>
      <c r="C100" s="113" t="s">
        <v>94</v>
      </c>
      <c r="D100" s="179" t="s">
        <v>78</v>
      </c>
      <c r="E100" s="114" t="s">
        <v>67</v>
      </c>
      <c r="F100" s="261"/>
    </row>
    <row r="101" spans="1:6" ht="24.75" customHeight="1" x14ac:dyDescent="0.25">
      <c r="A101" s="146">
        <v>79</v>
      </c>
      <c r="B101" s="144" t="str">
        <f t="shared" ca="1" si="3"/>
        <v>Afgang af færdiggjorte udviklingsprojekter til kostpris</v>
      </c>
      <c r="C101" s="16" t="s">
        <v>16</v>
      </c>
      <c r="D101" s="119" t="s">
        <v>366</v>
      </c>
      <c r="E101" s="16">
        <v>79</v>
      </c>
      <c r="F101" s="262">
        <v>790</v>
      </c>
    </row>
    <row r="102" spans="1:6" ht="30" x14ac:dyDescent="0.25">
      <c r="A102" s="209">
        <v>80</v>
      </c>
      <c r="B102" s="218" t="str">
        <f t="shared" ca="1" si="3"/>
        <v>Afgang af erhvervede koncessioner, patenter, licenser, varemærker 
samt lignende rettigheder til kostpris</v>
      </c>
      <c r="C102" s="62" t="s">
        <v>37</v>
      </c>
      <c r="D102" s="206" t="s">
        <v>122</v>
      </c>
      <c r="E102" s="48">
        <v>80</v>
      </c>
      <c r="F102" s="262">
        <v>800</v>
      </c>
    </row>
    <row r="103" spans="1:6" ht="21.75" customHeight="1" x14ac:dyDescent="0.25">
      <c r="A103" s="209">
        <v>81</v>
      </c>
      <c r="B103" s="218" t="str">
        <f t="shared" ca="1" si="3"/>
        <v>Afgang af software til kostpris</v>
      </c>
      <c r="C103" s="42" t="s">
        <v>17</v>
      </c>
      <c r="D103" s="57" t="s">
        <v>100</v>
      </c>
      <c r="E103" s="42">
        <v>81</v>
      </c>
      <c r="F103" s="263">
        <v>810</v>
      </c>
    </row>
    <row r="104" spans="1:6" ht="21.75" customHeight="1" thickBot="1" x14ac:dyDescent="0.3">
      <c r="A104" s="219">
        <v>82</v>
      </c>
      <c r="B104" s="220" t="str">
        <f t="shared" ca="1" si="3"/>
        <v>Afgang af goodwill til kostpris</v>
      </c>
      <c r="C104" s="16" t="s">
        <v>18</v>
      </c>
      <c r="D104" s="119" t="s">
        <v>124</v>
      </c>
      <c r="E104" s="16">
        <v>82</v>
      </c>
      <c r="F104" s="264">
        <v>820</v>
      </c>
    </row>
    <row r="105" spans="1:6" s="6" customFormat="1" ht="40.5" customHeight="1" x14ac:dyDescent="0.25">
      <c r="A105" s="139">
        <v>83</v>
      </c>
      <c r="B105" s="156" t="str">
        <f t="shared" ca="1" si="3"/>
        <v>Afgang immaterielle anlægsaktiver til kostpris i alt
(pkt.79+80+81+82)</v>
      </c>
      <c r="C105" s="103" t="s">
        <v>114</v>
      </c>
      <c r="D105" s="184" t="s">
        <v>373</v>
      </c>
      <c r="E105" s="19">
        <v>83</v>
      </c>
      <c r="F105" s="265">
        <v>830</v>
      </c>
    </row>
    <row r="106" spans="1:6" ht="20.100000000000001" customHeight="1" x14ac:dyDescent="0.25">
      <c r="A106" s="140"/>
      <c r="B106" s="200" t="str">
        <f t="shared" ref="B106:B114" ca="1" si="4">OFFSET($C106,0,form_lang-1)</f>
        <v>Afgang af grunde og bygninger</v>
      </c>
      <c r="C106" s="113" t="s">
        <v>97</v>
      </c>
      <c r="D106" s="179" t="s">
        <v>74</v>
      </c>
      <c r="E106" s="66" t="s">
        <v>67</v>
      </c>
      <c r="F106" s="266"/>
    </row>
    <row r="107" spans="1:6" ht="18.75" customHeight="1" x14ac:dyDescent="0.25">
      <c r="A107" s="209">
        <v>84</v>
      </c>
      <c r="B107" s="218" t="str">
        <f t="shared" ca="1" si="4"/>
        <v>Afgang af grunde og bygninger (inkl. grundværdi) til kostpris</v>
      </c>
      <c r="C107" s="16" t="s">
        <v>22</v>
      </c>
      <c r="D107" s="119" t="s">
        <v>101</v>
      </c>
      <c r="E107" s="16">
        <v>84</v>
      </c>
      <c r="F107" s="262">
        <v>840</v>
      </c>
    </row>
    <row r="108" spans="1:6" ht="18.75" customHeight="1" x14ac:dyDescent="0.25">
      <c r="A108" s="209">
        <v>85</v>
      </c>
      <c r="B108" s="218" t="str">
        <f t="shared" ca="1" si="4"/>
        <v>Afgang af ubebyggede grunde til kostpris</v>
      </c>
      <c r="C108" s="42" t="s">
        <v>38</v>
      </c>
      <c r="D108" s="57" t="s">
        <v>102</v>
      </c>
      <c r="E108" s="42">
        <v>85</v>
      </c>
      <c r="F108" s="263">
        <v>850</v>
      </c>
    </row>
    <row r="109" spans="1:6" ht="18.75" customHeight="1" thickBot="1" x14ac:dyDescent="0.3">
      <c r="A109" s="219">
        <v>86</v>
      </c>
      <c r="B109" s="220" t="str">
        <f t="shared" ca="1" si="4"/>
        <v>Afgang af veje, havne, pladser o.l. til kostpris</v>
      </c>
      <c r="C109" s="16" t="s">
        <v>39</v>
      </c>
      <c r="D109" s="119" t="s">
        <v>103</v>
      </c>
      <c r="E109" s="16">
        <v>86</v>
      </c>
      <c r="F109" s="264">
        <v>860</v>
      </c>
    </row>
    <row r="110" spans="1:6" s="6" customFormat="1" ht="48" customHeight="1" x14ac:dyDescent="0.25">
      <c r="A110" s="139">
        <v>87</v>
      </c>
      <c r="B110" s="156" t="str">
        <f ca="1">OFFSET($C110,0,form_lang-1)</f>
        <v>Afgang af grunde og bygninger til kostpris i alt
(pkt. 84+85+86)</v>
      </c>
      <c r="C110" s="103" t="s">
        <v>111</v>
      </c>
      <c r="D110" s="184" t="s">
        <v>371</v>
      </c>
      <c r="E110" s="19">
        <v>87</v>
      </c>
      <c r="F110" s="265">
        <v>870</v>
      </c>
    </row>
    <row r="111" spans="1:6" ht="24.75" customHeight="1" x14ac:dyDescent="0.25">
      <c r="A111" s="140"/>
      <c r="B111" s="200" t="str">
        <f t="shared" ca="1" si="4"/>
        <v>Afgang af driftsmidler</v>
      </c>
      <c r="C111" s="113" t="s">
        <v>95</v>
      </c>
      <c r="D111" s="179" t="s">
        <v>128</v>
      </c>
      <c r="E111" s="66" t="s">
        <v>67</v>
      </c>
      <c r="F111" s="266"/>
    </row>
    <row r="112" spans="1:6" x14ac:dyDescent="0.25">
      <c r="A112" s="209">
        <v>88</v>
      </c>
      <c r="B112" s="218" t="str">
        <f t="shared" ca="1" si="4"/>
        <v>Afgang af produktionsanlæg og maskiner til kostpris</v>
      </c>
      <c r="C112" s="16" t="s">
        <v>40</v>
      </c>
      <c r="D112" s="119" t="s">
        <v>365</v>
      </c>
      <c r="E112" s="16">
        <v>88</v>
      </c>
      <c r="F112" s="268">
        <v>880</v>
      </c>
    </row>
    <row r="113" spans="1:6" customFormat="1" ht="30.75" thickBot="1" x14ac:dyDescent="0.3">
      <c r="A113" s="219">
        <v>89</v>
      </c>
      <c r="B113" s="220" t="str">
        <f t="shared" ca="1" si="4"/>
        <v>Afgang af andre anlæg, driftsmateriel og inventar til kostpris, 
inkl. afgang af inventar i lejede lokaler</v>
      </c>
      <c r="C113" s="116" t="s">
        <v>115</v>
      </c>
      <c r="D113" s="119" t="s">
        <v>123</v>
      </c>
      <c r="E113" s="16">
        <v>89</v>
      </c>
      <c r="F113" s="264">
        <v>890</v>
      </c>
    </row>
    <row r="114" spans="1:6" s="6" customFormat="1" ht="37.5" customHeight="1" x14ac:dyDescent="0.25">
      <c r="A114" s="139">
        <v>90</v>
      </c>
      <c r="B114" s="226" t="str">
        <f t="shared" ca="1" si="4"/>
        <v>Afgang af driftsmidler til kostpris i alt
(pkt. 88+89)</v>
      </c>
      <c r="C114" s="103" t="s">
        <v>113</v>
      </c>
      <c r="D114" s="184" t="s">
        <v>372</v>
      </c>
      <c r="E114" s="19">
        <v>90</v>
      </c>
      <c r="F114" s="265">
        <v>900</v>
      </c>
    </row>
    <row r="115" spans="1:6" ht="20.100000000000001" customHeight="1" x14ac:dyDescent="0.25">
      <c r="A115" s="148"/>
      <c r="B115" s="200" t="str">
        <f t="shared" ref="B115:B120" ca="1" si="5">OFFSET($C115,0,form_lang-1)</f>
        <v>Tilbageførte afskrivninger immaterielle anlægsaktiver</v>
      </c>
      <c r="C115" s="113" t="s">
        <v>19</v>
      </c>
      <c r="D115" s="179" t="s">
        <v>488</v>
      </c>
      <c r="E115" s="114" t="s">
        <v>67</v>
      </c>
      <c r="F115" s="266"/>
    </row>
    <row r="116" spans="1:6" ht="19.5" customHeight="1" x14ac:dyDescent="0.25">
      <c r="A116" s="209">
        <v>91</v>
      </c>
      <c r="B116" s="218" t="str">
        <f t="shared" ca="1" si="5"/>
        <v>Tilbageførte afskrivninger på årets afgang af færdiggjorte udviklingsprojekter</v>
      </c>
      <c r="C116" s="16" t="s">
        <v>96</v>
      </c>
      <c r="D116" s="119" t="s">
        <v>104</v>
      </c>
      <c r="E116" s="16">
        <v>91</v>
      </c>
      <c r="F116" s="268">
        <v>910</v>
      </c>
    </row>
    <row r="117" spans="1:6" ht="30" x14ac:dyDescent="0.25">
      <c r="A117" s="209">
        <v>92</v>
      </c>
      <c r="B117" s="218" t="str">
        <f t="shared" ca="1" si="5"/>
        <v>Tilbageførte afskrivninger på årets afgang af erhvervede koncessioner, 
patenter, licenser, varemærker samt lignende rettigheder</v>
      </c>
      <c r="C117" s="49" t="s">
        <v>88</v>
      </c>
      <c r="D117" s="206" t="s">
        <v>541</v>
      </c>
      <c r="E117" s="48">
        <v>92</v>
      </c>
      <c r="F117" s="262">
        <v>920</v>
      </c>
    </row>
    <row r="118" spans="1:6" ht="20.25" customHeight="1" x14ac:dyDescent="0.25">
      <c r="A118" s="209">
        <v>93</v>
      </c>
      <c r="B118" s="218" t="str">
        <f t="shared" ca="1" si="5"/>
        <v>Tilbageførte afskrivninger på årets afgang af software</v>
      </c>
      <c r="C118" s="42" t="s">
        <v>89</v>
      </c>
      <c r="D118" s="57" t="s">
        <v>362</v>
      </c>
      <c r="E118" s="42">
        <v>93</v>
      </c>
      <c r="F118" s="262">
        <v>930</v>
      </c>
    </row>
    <row r="119" spans="1:6" ht="20.25" customHeight="1" thickBot="1" x14ac:dyDescent="0.3">
      <c r="A119" s="219">
        <v>94</v>
      </c>
      <c r="B119" s="220" t="str">
        <f t="shared" ca="1" si="5"/>
        <v>Tilbageførte afskrivninger på årets afgang af goodwill</v>
      </c>
      <c r="C119" s="16" t="s">
        <v>90</v>
      </c>
      <c r="D119" s="119" t="s">
        <v>361</v>
      </c>
      <c r="E119" s="16">
        <v>94</v>
      </c>
      <c r="F119" s="269">
        <v>940</v>
      </c>
    </row>
    <row r="120" spans="1:6" s="6" customFormat="1" ht="41.25" customHeight="1" x14ac:dyDescent="0.25">
      <c r="A120" s="139">
        <v>95</v>
      </c>
      <c r="B120" s="156" t="str">
        <f t="shared" ca="1" si="5"/>
        <v>Tilbageførte afskrivninger immaterielle anlægsaktiver i alt
(pkt.91+92+93+94)</v>
      </c>
      <c r="C120" s="184" t="s">
        <v>375</v>
      </c>
      <c r="D120" s="184" t="s">
        <v>374</v>
      </c>
      <c r="E120" s="19">
        <v>95</v>
      </c>
      <c r="F120" s="265">
        <v>950</v>
      </c>
    </row>
    <row r="121" spans="1:6" ht="20.100000000000001" customHeight="1" x14ac:dyDescent="0.25">
      <c r="A121" s="140"/>
      <c r="B121" s="200" t="str">
        <f t="shared" ref="B121:B129" ca="1" si="6">OFFSET($C121,0,form_lang-1)</f>
        <v>Tilbageførte afskrivninger på grunde og bygninger</v>
      </c>
      <c r="C121" s="113" t="s">
        <v>45</v>
      </c>
      <c r="D121" s="179" t="s">
        <v>106</v>
      </c>
      <c r="E121" s="66" t="s">
        <v>67</v>
      </c>
      <c r="F121" s="266"/>
    </row>
    <row r="122" spans="1:6" ht="18.75" customHeight="1" x14ac:dyDescent="0.25">
      <c r="A122" s="209">
        <v>96</v>
      </c>
      <c r="B122" s="218" t="str">
        <f t="shared" ca="1" si="6"/>
        <v>Tilbageførte afskrivninger på årets afgang af bygninger</v>
      </c>
      <c r="C122" s="16" t="s">
        <v>41</v>
      </c>
      <c r="D122" s="119" t="s">
        <v>579</v>
      </c>
      <c r="E122" s="16">
        <v>96</v>
      </c>
      <c r="F122" s="268">
        <v>960</v>
      </c>
    </row>
    <row r="123" spans="1:6" ht="18.75" customHeight="1" x14ac:dyDescent="0.25">
      <c r="A123" s="209">
        <v>97</v>
      </c>
      <c r="B123" s="218" t="str">
        <f t="shared" ca="1" si="6"/>
        <v>Tilbageførte afskrivninger på årets afgang af ubebyggede grunde</v>
      </c>
      <c r="C123" s="42" t="s">
        <v>91</v>
      </c>
      <c r="D123" s="57" t="s">
        <v>580</v>
      </c>
      <c r="E123" s="42">
        <v>97</v>
      </c>
      <c r="F123" s="262">
        <v>970</v>
      </c>
    </row>
    <row r="124" spans="1:6" ht="18.75" customHeight="1" thickBot="1" x14ac:dyDescent="0.3">
      <c r="A124" s="219">
        <v>98</v>
      </c>
      <c r="B124" s="220" t="str">
        <f t="shared" ca="1" si="6"/>
        <v>Tilbageførte afskrivninger på årets afgang af veje, havne, pladser o.l.</v>
      </c>
      <c r="C124" s="16" t="s">
        <v>92</v>
      </c>
      <c r="D124" s="119" t="s">
        <v>567</v>
      </c>
      <c r="E124" s="16">
        <v>98</v>
      </c>
      <c r="F124" s="269">
        <v>980</v>
      </c>
    </row>
    <row r="125" spans="1:6" s="6" customFormat="1" ht="42" customHeight="1" x14ac:dyDescent="0.25">
      <c r="A125" s="139">
        <v>99</v>
      </c>
      <c r="B125" s="156" t="str">
        <f t="shared" ca="1" si="6"/>
        <v>Tilbageførte afskrivninger på grunde og bygninger i alt
(pkt.96+97+98)</v>
      </c>
      <c r="C125" s="103" t="s">
        <v>376</v>
      </c>
      <c r="D125" s="184" t="s">
        <v>377</v>
      </c>
      <c r="E125" s="19">
        <v>99</v>
      </c>
      <c r="F125" s="265">
        <v>990</v>
      </c>
    </row>
    <row r="126" spans="1:6" ht="20.100000000000001" customHeight="1" x14ac:dyDescent="0.25">
      <c r="A126" s="140"/>
      <c r="B126" s="200" t="str">
        <f t="shared" ca="1" si="6"/>
        <v>Tilbageførte afskrivninger på driftsmidler</v>
      </c>
      <c r="C126" s="113" t="s">
        <v>43</v>
      </c>
      <c r="D126" s="179" t="s">
        <v>108</v>
      </c>
      <c r="E126" s="66" t="s">
        <v>67</v>
      </c>
      <c r="F126" s="266"/>
    </row>
    <row r="127" spans="1:6" ht="19.5" customHeight="1" x14ac:dyDescent="0.25">
      <c r="A127" s="209">
        <v>100</v>
      </c>
      <c r="B127" s="218" t="str">
        <f t="shared" ca="1" si="6"/>
        <v>Tilbageførte afskrivninger på årets afgang af produktionsanlæg og maskiner</v>
      </c>
      <c r="C127" s="39" t="s">
        <v>24</v>
      </c>
      <c r="D127" s="81" t="s">
        <v>363</v>
      </c>
      <c r="E127" s="39">
        <v>100</v>
      </c>
      <c r="F127" s="268">
        <v>100</v>
      </c>
    </row>
    <row r="128" spans="1:6" customFormat="1" ht="30.75" thickBot="1" x14ac:dyDescent="0.3">
      <c r="A128" s="219">
        <v>101</v>
      </c>
      <c r="B128" s="220" t="str">
        <f t="shared" ca="1" si="6"/>
        <v>Tilbageførte afskrivninger på årets afgang af andre anlæg, 
driftsmateriel og inventar, inkl. tilbageførte afskrivninger på årets afgang af inventar i lejede lokaler</v>
      </c>
      <c r="C128" s="118" t="s">
        <v>109</v>
      </c>
      <c r="D128" s="207" t="s">
        <v>487</v>
      </c>
      <c r="E128" s="119">
        <v>101</v>
      </c>
      <c r="F128" s="269">
        <v>1010</v>
      </c>
    </row>
    <row r="129" spans="1:6" s="6" customFormat="1" ht="36.75" customHeight="1" x14ac:dyDescent="0.25">
      <c r="A129" s="139">
        <v>102</v>
      </c>
      <c r="B129" s="156" t="str">
        <f t="shared" ca="1" si="6"/>
        <v>Tilbageførte afskrivninger på driftsmidler i alt
(pkt. 100+101)</v>
      </c>
      <c r="C129" s="184" t="s">
        <v>379</v>
      </c>
      <c r="D129" s="184" t="s">
        <v>378</v>
      </c>
      <c r="E129" s="19">
        <v>102</v>
      </c>
      <c r="F129" s="265">
        <v>1020</v>
      </c>
    </row>
    <row r="130" spans="1:6" s="12" customFormat="1" ht="6" customHeight="1" thickBot="1" x14ac:dyDescent="0.3">
      <c r="A130" s="221"/>
      <c r="B130" s="229"/>
      <c r="C130" s="117"/>
      <c r="D130" s="180"/>
      <c r="E130" s="66" t="s">
        <v>67</v>
      </c>
      <c r="F130" s="270"/>
    </row>
    <row r="131" spans="1:6" s="7" customFormat="1" ht="31.5" customHeight="1" thickBot="1" x14ac:dyDescent="0.3">
      <c r="A131" s="227">
        <v>103</v>
      </c>
      <c r="B131" s="228" t="str">
        <f ca="1">OFFSET($C131,0,form_lang-1)</f>
        <v>Afgang til bogført værdi i alt 
(pkt. 83+87+90-95-99-102)</v>
      </c>
      <c r="C131" s="121" t="s">
        <v>112</v>
      </c>
      <c r="D131" s="181" t="s">
        <v>489</v>
      </c>
      <c r="E131" s="122">
        <v>103</v>
      </c>
      <c r="F131" s="271">
        <v>1030</v>
      </c>
    </row>
    <row r="132" spans="1:6" s="7" customFormat="1" ht="3.95" customHeight="1" thickTop="1" x14ac:dyDescent="0.25">
      <c r="A132" s="17"/>
      <c r="B132" s="17"/>
      <c r="C132" s="17"/>
      <c r="D132" s="171"/>
      <c r="E132" s="69" t="s">
        <v>67</v>
      </c>
      <c r="F132" s="17"/>
    </row>
    <row r="133" spans="1:6" ht="6.75" customHeight="1" thickBot="1" x14ac:dyDescent="0.3">
      <c r="A133" s="15"/>
      <c r="B133" s="15"/>
      <c r="C133" s="15"/>
      <c r="D133" s="80"/>
      <c r="E133" s="64" t="s">
        <v>67</v>
      </c>
    </row>
    <row r="134" spans="1:6" ht="21.75" thickBot="1" x14ac:dyDescent="0.4">
      <c r="A134" s="85" t="str">
        <f ca="1">OFFSET($C134,0,form_lang-1)</f>
        <v>Supplerende spørgsmål</v>
      </c>
      <c r="B134" s="86"/>
      <c r="C134" s="28" t="s">
        <v>10</v>
      </c>
      <c r="D134" s="194" t="s">
        <v>62</v>
      </c>
      <c r="E134" s="73" t="s">
        <v>67</v>
      </c>
      <c r="F134" s="8"/>
    </row>
    <row r="135" spans="1:6" ht="8.1" customHeight="1" x14ac:dyDescent="0.25">
      <c r="A135" s="87"/>
      <c r="B135" s="88"/>
      <c r="C135" s="3"/>
      <c r="D135" s="195"/>
      <c r="E135" s="74" t="s">
        <v>67</v>
      </c>
      <c r="F135" s="13"/>
    </row>
    <row r="136" spans="1:6" ht="20.100000000000001" customHeight="1" x14ac:dyDescent="0.25">
      <c r="A136" s="89" t="str">
        <f ca="1">OFFSET($C136,0,form_lang-1)</f>
        <v>Kontaktperson i Deres virksomhed</v>
      </c>
      <c r="B136" s="90"/>
      <c r="C136" s="54" t="s">
        <v>11</v>
      </c>
      <c r="D136" s="196" t="s">
        <v>66</v>
      </c>
      <c r="E136" s="75" t="s">
        <v>67</v>
      </c>
      <c r="F136" s="13"/>
    </row>
    <row r="137" spans="1:6" x14ac:dyDescent="0.25">
      <c r="A137" s="84"/>
      <c r="B137" s="88" t="str">
        <f ca="1">OFFSET($C137,0,form_lang-1)</f>
        <v>Navn:</v>
      </c>
      <c r="C137" s="2" t="s">
        <v>12</v>
      </c>
      <c r="D137" s="182" t="s">
        <v>63</v>
      </c>
      <c r="E137" s="72" t="s">
        <v>67</v>
      </c>
    </row>
    <row r="138" spans="1:6" x14ac:dyDescent="0.25">
      <c r="A138" s="87"/>
      <c r="B138" s="91" t="s">
        <v>321</v>
      </c>
      <c r="C138" s="43"/>
      <c r="D138" s="197"/>
      <c r="E138" s="76" t="s">
        <v>67</v>
      </c>
    </row>
    <row r="139" spans="1:6" ht="8.1" customHeight="1" x14ac:dyDescent="0.25">
      <c r="A139" s="92"/>
      <c r="B139" s="93"/>
      <c r="E139" s="77" t="s">
        <v>67</v>
      </c>
    </row>
    <row r="140" spans="1:6" x14ac:dyDescent="0.25">
      <c r="A140" s="84"/>
      <c r="B140" s="88" t="str">
        <f ca="1">OFFSET($C140,0,form_lang-1)</f>
        <v>Telefonnummer:</v>
      </c>
      <c r="C140" s="3" t="s">
        <v>28</v>
      </c>
      <c r="D140" s="195" t="s">
        <v>64</v>
      </c>
      <c r="E140" s="72" t="s">
        <v>67</v>
      </c>
    </row>
    <row r="141" spans="1:6" x14ac:dyDescent="0.25">
      <c r="A141" s="87"/>
      <c r="B141" s="112">
        <v>11223344</v>
      </c>
      <c r="C141" s="43"/>
      <c r="D141" s="197"/>
      <c r="E141" s="76" t="s">
        <v>67</v>
      </c>
    </row>
    <row r="142" spans="1:6" ht="8.1" customHeight="1" x14ac:dyDescent="0.25">
      <c r="A142" s="92"/>
      <c r="B142" s="93"/>
      <c r="E142" s="78" t="s">
        <v>67</v>
      </c>
    </row>
    <row r="143" spans="1:6" x14ac:dyDescent="0.25">
      <c r="A143" s="84"/>
      <c r="B143" s="88" t="str">
        <f ca="1">OFFSET($C143,0,form_lang-1)</f>
        <v>E-post:</v>
      </c>
      <c r="C143" s="2" t="s">
        <v>29</v>
      </c>
      <c r="D143" s="182" t="s">
        <v>65</v>
      </c>
      <c r="E143" s="72" t="s">
        <v>67</v>
      </c>
    </row>
    <row r="144" spans="1:6" x14ac:dyDescent="0.25">
      <c r="A144" s="87"/>
      <c r="B144" s="112" t="s">
        <v>338</v>
      </c>
      <c r="C144" s="43"/>
      <c r="D144" s="197"/>
      <c r="E144" s="76" t="s">
        <v>67</v>
      </c>
    </row>
    <row r="145" spans="1:6" ht="8.1" customHeight="1" thickBot="1" x14ac:dyDescent="0.3">
      <c r="A145" s="94"/>
      <c r="B145" s="95"/>
      <c r="C145" s="5"/>
      <c r="D145" s="198"/>
      <c r="E145" s="36" t="s">
        <v>67</v>
      </c>
    </row>
    <row r="146" spans="1:6" ht="8.1" customHeight="1" x14ac:dyDescent="0.25">
      <c r="B146" s="4"/>
    </row>
    <row r="147" spans="1:6" ht="6.75" customHeight="1" thickBot="1" x14ac:dyDescent="0.3">
      <c r="A147" s="15"/>
      <c r="B147" s="15"/>
      <c r="C147" s="15"/>
      <c r="D147" s="80"/>
      <c r="E147" s="64" t="s">
        <v>67</v>
      </c>
    </row>
    <row r="148" spans="1:6" ht="21.75" thickBot="1" x14ac:dyDescent="0.4">
      <c r="A148" s="85" t="str">
        <f ca="1">OFFSET($C148,0,form_lang-1)</f>
        <v xml:space="preserve">Danmarks Statistik </v>
      </c>
      <c r="B148" s="189"/>
      <c r="C148" s="28" t="s">
        <v>126</v>
      </c>
      <c r="D148" s="194" t="s">
        <v>127</v>
      </c>
      <c r="E148" s="73" t="s">
        <v>67</v>
      </c>
      <c r="F148" s="8"/>
    </row>
    <row r="149" spans="1:6" ht="8.1" customHeight="1" thickBot="1" x14ac:dyDescent="0.3">
      <c r="A149" s="100"/>
      <c r="B149" s="99"/>
      <c r="C149" s="3"/>
      <c r="D149" s="195"/>
      <c r="E149" s="74" t="s">
        <v>67</v>
      </c>
      <c r="F149" s="13"/>
    </row>
    <row r="150" spans="1:6" ht="15.75" thickBot="1" x14ac:dyDescent="0.3">
      <c r="A150" s="98"/>
      <c r="B150" s="97" t="str">
        <f ca="1">OFFSET($C150,0,form_lang-1)</f>
        <v>Dato for godkendelse af årsrapporten: ÅÅÅÅ-MM-DD</v>
      </c>
      <c r="C150" s="39" t="s">
        <v>322</v>
      </c>
      <c r="D150" s="81" t="s">
        <v>323</v>
      </c>
      <c r="E150" s="64" t="s">
        <v>67</v>
      </c>
      <c r="F150" s="96" t="s">
        <v>625</v>
      </c>
    </row>
    <row r="151" spans="1:6" ht="8.1" customHeight="1" thickBot="1" x14ac:dyDescent="0.3">
      <c r="A151" s="101"/>
      <c r="B151" s="3"/>
      <c r="C151" s="3"/>
      <c r="D151" s="195"/>
      <c r="E151" s="74" t="s">
        <v>67</v>
      </c>
      <c r="F151" s="13"/>
    </row>
    <row r="152" spans="1:6" ht="15.75" thickBot="1" x14ac:dyDescent="0.3">
      <c r="A152" s="98"/>
      <c r="B152" s="97" t="str">
        <f ca="1">OFFSET($C152,0,form_lang-1)</f>
        <v>Ønsker tilbagemelding</v>
      </c>
      <c r="C152" s="39" t="s">
        <v>93</v>
      </c>
      <c r="D152" s="81" t="s">
        <v>129</v>
      </c>
      <c r="E152" s="64" t="s">
        <v>67</v>
      </c>
      <c r="F152" s="96" t="s">
        <v>619</v>
      </c>
    </row>
  </sheetData>
  <conditionalFormatting sqref="F16">
    <cfRule type="cellIs" dxfId="134" priority="186" operator="lessThan">
      <formula>0</formula>
    </cfRule>
  </conditionalFormatting>
  <conditionalFormatting sqref="F34">
    <cfRule type="containsText" dxfId="133" priority="156" operator="containsText" text=",">
      <formula>NOT(ISERROR(SEARCH(",",F34)))</formula>
    </cfRule>
  </conditionalFormatting>
  <conditionalFormatting sqref="F16">
    <cfRule type="containsText" dxfId="132" priority="155" operator="containsText" text=",">
      <formula>NOT(ISERROR(SEARCH(",",F16)))</formula>
    </cfRule>
  </conditionalFormatting>
  <conditionalFormatting sqref="F26">
    <cfRule type="containsText" dxfId="131" priority="122" operator="containsText" text=",">
      <formula>NOT(ISERROR(SEARCH(",",F26)))</formula>
    </cfRule>
  </conditionalFormatting>
  <conditionalFormatting sqref="F22">
    <cfRule type="containsText" dxfId="130" priority="128" operator="containsText" text=",">
      <formula>NOT(ISERROR(SEARCH(",",F22)))</formula>
    </cfRule>
  </conditionalFormatting>
  <conditionalFormatting sqref="F57">
    <cfRule type="containsText" dxfId="129" priority="143" operator="containsText" text=",">
      <formula>NOT(ISERROR(SEARCH(",",F57)))</formula>
    </cfRule>
  </conditionalFormatting>
  <conditionalFormatting sqref="F19 F25">
    <cfRule type="containsText" dxfId="128" priority="138" operator="containsText" text=",">
      <formula>NOT(ISERROR(SEARCH(",",F19)))</formula>
    </cfRule>
  </conditionalFormatting>
  <conditionalFormatting sqref="F17">
    <cfRule type="cellIs" dxfId="127" priority="137" operator="lessThan">
      <formula>0</formula>
    </cfRule>
  </conditionalFormatting>
  <conditionalFormatting sqref="F17">
    <cfRule type="containsText" dxfId="126" priority="136" operator="containsText" text=",">
      <formula>NOT(ISERROR(SEARCH(",",F17)))</formula>
    </cfRule>
  </conditionalFormatting>
  <conditionalFormatting sqref="F18">
    <cfRule type="cellIs" dxfId="125" priority="135" operator="lessThan">
      <formula>0</formula>
    </cfRule>
  </conditionalFormatting>
  <conditionalFormatting sqref="F18">
    <cfRule type="containsText" dxfId="124" priority="134" operator="containsText" text=",">
      <formula>NOT(ISERROR(SEARCH(",",F18)))</formula>
    </cfRule>
  </conditionalFormatting>
  <conditionalFormatting sqref="F20">
    <cfRule type="cellIs" dxfId="123" priority="133" operator="lessThan">
      <formula>0</formula>
    </cfRule>
  </conditionalFormatting>
  <conditionalFormatting sqref="F20">
    <cfRule type="containsText" dxfId="122" priority="132" operator="containsText" text=",">
      <formula>NOT(ISERROR(SEARCH(",",F20)))</formula>
    </cfRule>
  </conditionalFormatting>
  <conditionalFormatting sqref="F21">
    <cfRule type="cellIs" dxfId="121" priority="131" operator="lessThan">
      <formula>0</formula>
    </cfRule>
  </conditionalFormatting>
  <conditionalFormatting sqref="F21">
    <cfRule type="containsText" dxfId="120" priority="130" operator="containsText" text=",">
      <formula>NOT(ISERROR(SEARCH(",",F21)))</formula>
    </cfRule>
  </conditionalFormatting>
  <conditionalFormatting sqref="F22">
    <cfRule type="cellIs" dxfId="119" priority="129" operator="lessThan">
      <formula>0</formula>
    </cfRule>
  </conditionalFormatting>
  <conditionalFormatting sqref="F23">
    <cfRule type="cellIs" dxfId="118" priority="127" operator="lessThan">
      <formula>0</formula>
    </cfRule>
  </conditionalFormatting>
  <conditionalFormatting sqref="F23">
    <cfRule type="containsText" dxfId="117" priority="126" operator="containsText" text=",">
      <formula>NOT(ISERROR(SEARCH(",",F23)))</formula>
    </cfRule>
  </conditionalFormatting>
  <conditionalFormatting sqref="F24">
    <cfRule type="cellIs" dxfId="116" priority="125" operator="lessThan">
      <formula>0</formula>
    </cfRule>
  </conditionalFormatting>
  <conditionalFormatting sqref="F24">
    <cfRule type="containsText" dxfId="115" priority="124" operator="containsText" text=",">
      <formula>NOT(ISERROR(SEARCH(",",F24)))</formula>
    </cfRule>
  </conditionalFormatting>
  <conditionalFormatting sqref="F26">
    <cfRule type="cellIs" dxfId="114" priority="123" operator="lessThan">
      <formula>0</formula>
    </cfRule>
  </conditionalFormatting>
  <conditionalFormatting sqref="F27">
    <cfRule type="cellIs" dxfId="113" priority="121" operator="lessThan">
      <formula>0</formula>
    </cfRule>
  </conditionalFormatting>
  <conditionalFormatting sqref="F27">
    <cfRule type="containsText" dxfId="112" priority="120" operator="containsText" text=",">
      <formula>NOT(ISERROR(SEARCH(",",F27)))</formula>
    </cfRule>
  </conditionalFormatting>
  <conditionalFormatting sqref="F28">
    <cfRule type="cellIs" dxfId="111" priority="119" operator="lessThan">
      <formula>0</formula>
    </cfRule>
  </conditionalFormatting>
  <conditionalFormatting sqref="F28">
    <cfRule type="containsText" dxfId="110" priority="118" operator="containsText" text=",">
      <formula>NOT(ISERROR(SEARCH(",",F28)))</formula>
    </cfRule>
  </conditionalFormatting>
  <conditionalFormatting sqref="F29">
    <cfRule type="cellIs" dxfId="109" priority="117" operator="lessThan">
      <formula>0</formula>
    </cfRule>
  </conditionalFormatting>
  <conditionalFormatting sqref="F29">
    <cfRule type="containsText" dxfId="108" priority="116" operator="containsText" text=",">
      <formula>NOT(ISERROR(SEARCH(",",F29)))</formula>
    </cfRule>
  </conditionalFormatting>
  <conditionalFormatting sqref="F30">
    <cfRule type="cellIs" dxfId="107" priority="115" operator="lessThan">
      <formula>0</formula>
    </cfRule>
  </conditionalFormatting>
  <conditionalFormatting sqref="F30">
    <cfRule type="containsText" dxfId="106" priority="114" operator="containsText" text=",">
      <formula>NOT(ISERROR(SEARCH(",",F30)))</formula>
    </cfRule>
  </conditionalFormatting>
  <conditionalFormatting sqref="F31">
    <cfRule type="cellIs" dxfId="105" priority="113" operator="lessThan">
      <formula>0</formula>
    </cfRule>
  </conditionalFormatting>
  <conditionalFormatting sqref="F31">
    <cfRule type="containsText" dxfId="104" priority="112" operator="containsText" text=",">
      <formula>NOT(ISERROR(SEARCH(",",F31)))</formula>
    </cfRule>
  </conditionalFormatting>
  <conditionalFormatting sqref="F32">
    <cfRule type="cellIs" dxfId="103" priority="111" operator="lessThan">
      <formula>0</formula>
    </cfRule>
  </conditionalFormatting>
  <conditionalFormatting sqref="F32">
    <cfRule type="containsText" dxfId="102" priority="110" operator="containsText" text=",">
      <formula>NOT(ISERROR(SEARCH(",",F32)))</formula>
    </cfRule>
  </conditionalFormatting>
  <conditionalFormatting sqref="F33">
    <cfRule type="cellIs" dxfId="101" priority="109" operator="lessThan">
      <formula>0</formula>
    </cfRule>
  </conditionalFormatting>
  <conditionalFormatting sqref="F33">
    <cfRule type="containsText" dxfId="100" priority="108" operator="containsText" text=",">
      <formula>NOT(ISERROR(SEARCH(",",F33)))</formula>
    </cfRule>
  </conditionalFormatting>
  <conditionalFormatting sqref="F36">
    <cfRule type="cellIs" dxfId="99" priority="107" operator="lessThan">
      <formula>0</formula>
    </cfRule>
  </conditionalFormatting>
  <conditionalFormatting sqref="F36">
    <cfRule type="containsText" dxfId="98" priority="106" operator="containsText" text=",">
      <formula>NOT(ISERROR(SEARCH(",",F36)))</formula>
    </cfRule>
  </conditionalFormatting>
  <conditionalFormatting sqref="F37">
    <cfRule type="cellIs" dxfId="97" priority="105" operator="lessThan">
      <formula>0</formula>
    </cfRule>
  </conditionalFormatting>
  <conditionalFormatting sqref="F37">
    <cfRule type="containsText" dxfId="96" priority="104" operator="containsText" text=",">
      <formula>NOT(ISERROR(SEARCH(",",F37)))</formula>
    </cfRule>
  </conditionalFormatting>
  <conditionalFormatting sqref="F38">
    <cfRule type="cellIs" dxfId="95" priority="103" operator="lessThan">
      <formula>0</formula>
    </cfRule>
  </conditionalFormatting>
  <conditionalFormatting sqref="F38">
    <cfRule type="containsText" dxfId="94" priority="102" operator="containsText" text=",">
      <formula>NOT(ISERROR(SEARCH(",",F38)))</formula>
    </cfRule>
  </conditionalFormatting>
  <conditionalFormatting sqref="F39">
    <cfRule type="cellIs" dxfId="93" priority="101" operator="lessThan">
      <formula>0</formula>
    </cfRule>
  </conditionalFormatting>
  <conditionalFormatting sqref="F39">
    <cfRule type="containsText" dxfId="92" priority="100" operator="containsText" text=",">
      <formula>NOT(ISERROR(SEARCH(",",F39)))</formula>
    </cfRule>
  </conditionalFormatting>
  <conditionalFormatting sqref="F77">
    <cfRule type="containsText" dxfId="91" priority="80" operator="containsText" text=",">
      <formula>NOT(ISERROR(SEARCH(",",F77)))</formula>
    </cfRule>
  </conditionalFormatting>
  <conditionalFormatting sqref="F78">
    <cfRule type="containsText" dxfId="90" priority="78" operator="containsText" text=",">
      <formula>NOT(ISERROR(SEARCH(",",F78)))</formula>
    </cfRule>
  </conditionalFormatting>
  <conditionalFormatting sqref="F79">
    <cfRule type="containsText" dxfId="89" priority="76" operator="containsText" text=",">
      <formula>NOT(ISERROR(SEARCH(",",F79)))</formula>
    </cfRule>
  </conditionalFormatting>
  <conditionalFormatting sqref="F40">
    <cfRule type="containsText" dxfId="88" priority="95" operator="containsText" text=",">
      <formula>NOT(ISERROR(SEARCH(",",F40)))</formula>
    </cfRule>
  </conditionalFormatting>
  <conditionalFormatting sqref="F42">
    <cfRule type="containsText" dxfId="87" priority="94" operator="containsText" text=",">
      <formula>NOT(ISERROR(SEARCH(",",F42)))</formula>
    </cfRule>
  </conditionalFormatting>
  <conditionalFormatting sqref="F44">
    <cfRule type="containsText" dxfId="86" priority="93" operator="containsText" text=",">
      <formula>NOT(ISERROR(SEARCH(",",F44)))</formula>
    </cfRule>
  </conditionalFormatting>
  <conditionalFormatting sqref="F47">
    <cfRule type="containsText" dxfId="85" priority="92" operator="containsText" text=",">
      <formula>NOT(ISERROR(SEARCH(",",F47)))</formula>
    </cfRule>
  </conditionalFormatting>
  <conditionalFormatting sqref="F48">
    <cfRule type="cellIs" dxfId="84" priority="91" operator="lessThan">
      <formula>0</formula>
    </cfRule>
  </conditionalFormatting>
  <conditionalFormatting sqref="F48">
    <cfRule type="containsText" dxfId="83" priority="90" operator="containsText" text=",">
      <formula>NOT(ISERROR(SEARCH(",",F48)))</formula>
    </cfRule>
  </conditionalFormatting>
  <conditionalFormatting sqref="F59">
    <cfRule type="cellIs" dxfId="82" priority="89" operator="lessThan">
      <formula>0</formula>
    </cfRule>
  </conditionalFormatting>
  <conditionalFormatting sqref="F59">
    <cfRule type="containsText" dxfId="81" priority="88" operator="containsText" text=",">
      <formula>NOT(ISERROR(SEARCH(",",F59)))</formula>
    </cfRule>
  </conditionalFormatting>
  <conditionalFormatting sqref="F74">
    <cfRule type="cellIs" dxfId="80" priority="87" operator="lessThan">
      <formula>0</formula>
    </cfRule>
  </conditionalFormatting>
  <conditionalFormatting sqref="F74">
    <cfRule type="containsText" dxfId="79" priority="86" operator="containsText" text=",">
      <formula>NOT(ISERROR(SEARCH(",",F74)))</formula>
    </cfRule>
  </conditionalFormatting>
  <conditionalFormatting sqref="F75">
    <cfRule type="cellIs" dxfId="78" priority="85" operator="lessThan">
      <formula>0</formula>
    </cfRule>
  </conditionalFormatting>
  <conditionalFormatting sqref="F75">
    <cfRule type="containsText" dxfId="77" priority="84" operator="containsText" text=",">
      <formula>NOT(ISERROR(SEARCH(",",F75)))</formula>
    </cfRule>
  </conditionalFormatting>
  <conditionalFormatting sqref="F76">
    <cfRule type="cellIs" dxfId="76" priority="83" operator="lessThan">
      <formula>0</formula>
    </cfRule>
  </conditionalFormatting>
  <conditionalFormatting sqref="F76">
    <cfRule type="containsText" dxfId="75" priority="82" operator="containsText" text=",">
      <formula>NOT(ISERROR(SEARCH(",",F76)))</formula>
    </cfRule>
  </conditionalFormatting>
  <conditionalFormatting sqref="F77">
    <cfRule type="cellIs" dxfId="74" priority="81" operator="lessThan">
      <formula>0</formula>
    </cfRule>
  </conditionalFormatting>
  <conditionalFormatting sqref="F78">
    <cfRule type="cellIs" dxfId="73" priority="79" operator="lessThan">
      <formula>0</formula>
    </cfRule>
  </conditionalFormatting>
  <conditionalFormatting sqref="F79">
    <cfRule type="cellIs" dxfId="72" priority="77" operator="lessThan">
      <formula>0</formula>
    </cfRule>
  </conditionalFormatting>
  <conditionalFormatting sqref="F86">
    <cfRule type="containsText" dxfId="71" priority="74" operator="containsText" text=",">
      <formula>NOT(ISERROR(SEARCH(",",F86)))</formula>
    </cfRule>
  </conditionalFormatting>
  <conditionalFormatting sqref="F86">
    <cfRule type="cellIs" dxfId="70" priority="75" operator="lessThan">
      <formula>0</formula>
    </cfRule>
  </conditionalFormatting>
  <conditionalFormatting sqref="F90">
    <cfRule type="containsText" dxfId="69" priority="72" operator="containsText" text=",">
      <formula>NOT(ISERROR(SEARCH(",",F90)))</formula>
    </cfRule>
  </conditionalFormatting>
  <conditionalFormatting sqref="F90">
    <cfRule type="cellIs" dxfId="68" priority="73" operator="lessThan">
      <formula>0</formula>
    </cfRule>
  </conditionalFormatting>
  <conditionalFormatting sqref="F94">
    <cfRule type="containsText" dxfId="67" priority="70" operator="containsText" text=",">
      <formula>NOT(ISERROR(SEARCH(",",F94)))</formula>
    </cfRule>
  </conditionalFormatting>
  <conditionalFormatting sqref="F94">
    <cfRule type="cellIs" dxfId="66" priority="71" operator="lessThan">
      <formula>0</formula>
    </cfRule>
  </conditionalFormatting>
  <conditionalFormatting sqref="F105">
    <cfRule type="containsText" dxfId="65" priority="68" operator="containsText" text=",">
      <formula>NOT(ISERROR(SEARCH(",",F105)))</formula>
    </cfRule>
  </conditionalFormatting>
  <conditionalFormatting sqref="F105">
    <cfRule type="cellIs" dxfId="64" priority="69" operator="lessThan">
      <formula>0</formula>
    </cfRule>
  </conditionalFormatting>
  <conditionalFormatting sqref="F110">
    <cfRule type="containsText" dxfId="63" priority="66" operator="containsText" text=",">
      <formula>NOT(ISERROR(SEARCH(",",F110)))</formula>
    </cfRule>
  </conditionalFormatting>
  <conditionalFormatting sqref="F110">
    <cfRule type="cellIs" dxfId="62" priority="67" operator="lessThan">
      <formula>0</formula>
    </cfRule>
  </conditionalFormatting>
  <conditionalFormatting sqref="F114">
    <cfRule type="containsText" dxfId="61" priority="64" operator="containsText" text=",">
      <formula>NOT(ISERROR(SEARCH(",",F114)))</formula>
    </cfRule>
  </conditionalFormatting>
  <conditionalFormatting sqref="F114">
    <cfRule type="cellIs" dxfId="60" priority="65" operator="lessThan">
      <formula>0</formula>
    </cfRule>
  </conditionalFormatting>
  <conditionalFormatting sqref="F120">
    <cfRule type="containsText" dxfId="59" priority="62" operator="containsText" text=",">
      <formula>NOT(ISERROR(SEARCH(",",F120)))</formula>
    </cfRule>
  </conditionalFormatting>
  <conditionalFormatting sqref="F120">
    <cfRule type="cellIs" dxfId="58" priority="63" operator="lessThan">
      <formula>0</formula>
    </cfRule>
  </conditionalFormatting>
  <conditionalFormatting sqref="F125">
    <cfRule type="containsText" dxfId="57" priority="60" operator="containsText" text=",">
      <formula>NOT(ISERROR(SEARCH(",",F125)))</formula>
    </cfRule>
  </conditionalFormatting>
  <conditionalFormatting sqref="F125">
    <cfRule type="cellIs" dxfId="56" priority="61" operator="lessThan">
      <formula>0</formula>
    </cfRule>
  </conditionalFormatting>
  <conditionalFormatting sqref="F129:F130">
    <cfRule type="containsText" dxfId="55" priority="58" operator="containsText" text=",">
      <formula>NOT(ISERROR(SEARCH(",",F129)))</formula>
    </cfRule>
  </conditionalFormatting>
  <conditionalFormatting sqref="F129:F130">
    <cfRule type="cellIs" dxfId="54" priority="59" operator="lessThan">
      <formula>0</formula>
    </cfRule>
  </conditionalFormatting>
  <conditionalFormatting sqref="F131">
    <cfRule type="containsText" dxfId="53" priority="56" operator="containsText" text=",">
      <formula>NOT(ISERROR(SEARCH(",",F131)))</formula>
    </cfRule>
  </conditionalFormatting>
  <conditionalFormatting sqref="F131">
    <cfRule type="cellIs" dxfId="52" priority="57" operator="lessThan">
      <formula>0</formula>
    </cfRule>
  </conditionalFormatting>
  <conditionalFormatting sqref="F81">
    <cfRule type="containsText" dxfId="51" priority="54" operator="containsText" text=",">
      <formula>NOT(ISERROR(SEARCH(",",F81)))</formula>
    </cfRule>
  </conditionalFormatting>
  <conditionalFormatting sqref="F81">
    <cfRule type="cellIs" dxfId="50" priority="55" operator="lessThan">
      <formula>0</formula>
    </cfRule>
  </conditionalFormatting>
  <conditionalFormatting sqref="F82">
    <cfRule type="containsText" dxfId="49" priority="52" operator="containsText" text=",">
      <formula>NOT(ISERROR(SEARCH(",",F82)))</formula>
    </cfRule>
  </conditionalFormatting>
  <conditionalFormatting sqref="F82">
    <cfRule type="cellIs" dxfId="48" priority="53" operator="lessThan">
      <formula>0</formula>
    </cfRule>
  </conditionalFormatting>
  <conditionalFormatting sqref="F83">
    <cfRule type="containsText" dxfId="47" priority="50" operator="containsText" text=",">
      <formula>NOT(ISERROR(SEARCH(",",F83)))</formula>
    </cfRule>
  </conditionalFormatting>
  <conditionalFormatting sqref="F83">
    <cfRule type="cellIs" dxfId="46" priority="51" operator="lessThan">
      <formula>0</formula>
    </cfRule>
  </conditionalFormatting>
  <conditionalFormatting sqref="F84">
    <cfRule type="containsText" dxfId="45" priority="48" operator="containsText" text=",">
      <formula>NOT(ISERROR(SEARCH(",",F84)))</formula>
    </cfRule>
  </conditionalFormatting>
  <conditionalFormatting sqref="F84">
    <cfRule type="cellIs" dxfId="44" priority="49" operator="lessThan">
      <formula>0</formula>
    </cfRule>
  </conditionalFormatting>
  <conditionalFormatting sqref="F85">
    <cfRule type="containsText" dxfId="43" priority="46" operator="containsText" text=",">
      <formula>NOT(ISERROR(SEARCH(",",F85)))</formula>
    </cfRule>
  </conditionalFormatting>
  <conditionalFormatting sqref="F85">
    <cfRule type="cellIs" dxfId="42" priority="47" operator="lessThan">
      <formula>0</formula>
    </cfRule>
  </conditionalFormatting>
  <conditionalFormatting sqref="F88">
    <cfRule type="containsText" dxfId="41" priority="44" operator="containsText" text=",">
      <formula>NOT(ISERROR(SEARCH(",",F88)))</formula>
    </cfRule>
  </conditionalFormatting>
  <conditionalFormatting sqref="F88">
    <cfRule type="cellIs" dxfId="40" priority="45" operator="lessThan">
      <formula>0</formula>
    </cfRule>
  </conditionalFormatting>
  <conditionalFormatting sqref="F89">
    <cfRule type="containsText" dxfId="39" priority="42" operator="containsText" text=",">
      <formula>NOT(ISERROR(SEARCH(",",F89)))</formula>
    </cfRule>
  </conditionalFormatting>
  <conditionalFormatting sqref="F89">
    <cfRule type="cellIs" dxfId="38" priority="43" operator="lessThan">
      <formula>0</formula>
    </cfRule>
  </conditionalFormatting>
  <conditionalFormatting sqref="F92">
    <cfRule type="containsText" dxfId="37" priority="40" operator="containsText" text=",">
      <formula>NOT(ISERROR(SEARCH(",",F92)))</formula>
    </cfRule>
  </conditionalFormatting>
  <conditionalFormatting sqref="F92">
    <cfRule type="cellIs" dxfId="36" priority="41" operator="lessThan">
      <formula>0</formula>
    </cfRule>
  </conditionalFormatting>
  <conditionalFormatting sqref="F103">
    <cfRule type="containsText" dxfId="35" priority="38" operator="containsText" text=",">
      <formula>NOT(ISERROR(SEARCH(",",F103)))</formula>
    </cfRule>
  </conditionalFormatting>
  <conditionalFormatting sqref="F103">
    <cfRule type="cellIs" dxfId="34" priority="39" operator="lessThan">
      <formula>0</formula>
    </cfRule>
  </conditionalFormatting>
  <conditionalFormatting sqref="F104">
    <cfRule type="containsText" dxfId="33" priority="36" operator="containsText" text=",">
      <formula>NOT(ISERROR(SEARCH(",",F104)))</formula>
    </cfRule>
  </conditionalFormatting>
  <conditionalFormatting sqref="F104">
    <cfRule type="cellIs" dxfId="32" priority="37" operator="lessThan">
      <formula>0</formula>
    </cfRule>
  </conditionalFormatting>
  <conditionalFormatting sqref="F101">
    <cfRule type="containsText" dxfId="31" priority="34" operator="containsText" text=",">
      <formula>NOT(ISERROR(SEARCH(",",F101)))</formula>
    </cfRule>
  </conditionalFormatting>
  <conditionalFormatting sqref="F101">
    <cfRule type="cellIs" dxfId="30" priority="35" operator="lessThan">
      <formula>0</formula>
    </cfRule>
  </conditionalFormatting>
  <conditionalFormatting sqref="F102">
    <cfRule type="containsText" dxfId="29" priority="32" operator="containsText" text=",">
      <formula>NOT(ISERROR(SEARCH(",",F102)))</formula>
    </cfRule>
  </conditionalFormatting>
  <conditionalFormatting sqref="F102">
    <cfRule type="cellIs" dxfId="28" priority="33" operator="lessThan">
      <formula>0</formula>
    </cfRule>
  </conditionalFormatting>
  <conditionalFormatting sqref="F107">
    <cfRule type="containsText" dxfId="27" priority="30" operator="containsText" text=",">
      <formula>NOT(ISERROR(SEARCH(",",F107)))</formula>
    </cfRule>
  </conditionalFormatting>
  <conditionalFormatting sqref="F107">
    <cfRule type="cellIs" dxfId="26" priority="31" operator="lessThan">
      <formula>0</formula>
    </cfRule>
  </conditionalFormatting>
  <conditionalFormatting sqref="F108">
    <cfRule type="containsText" dxfId="25" priority="28" operator="containsText" text=",">
      <formula>NOT(ISERROR(SEARCH(",",F108)))</formula>
    </cfRule>
  </conditionalFormatting>
  <conditionalFormatting sqref="F108">
    <cfRule type="cellIs" dxfId="24" priority="29" operator="lessThan">
      <formula>0</formula>
    </cfRule>
  </conditionalFormatting>
  <conditionalFormatting sqref="F109">
    <cfRule type="containsText" dxfId="23" priority="26" operator="containsText" text=",">
      <formula>NOT(ISERROR(SEARCH(",",F109)))</formula>
    </cfRule>
  </conditionalFormatting>
  <conditionalFormatting sqref="F109">
    <cfRule type="cellIs" dxfId="22" priority="27" operator="lessThan">
      <formula>0</formula>
    </cfRule>
  </conditionalFormatting>
  <conditionalFormatting sqref="F112">
    <cfRule type="containsText" dxfId="21" priority="24" operator="containsText" text=",">
      <formula>NOT(ISERROR(SEARCH(",",F112)))</formula>
    </cfRule>
  </conditionalFormatting>
  <conditionalFormatting sqref="F112">
    <cfRule type="cellIs" dxfId="20" priority="25" operator="lessThan">
      <formula>0</formula>
    </cfRule>
  </conditionalFormatting>
  <conditionalFormatting sqref="F113">
    <cfRule type="containsText" dxfId="19" priority="22" operator="containsText" text=",">
      <formula>NOT(ISERROR(SEARCH(",",F113)))</formula>
    </cfRule>
  </conditionalFormatting>
  <conditionalFormatting sqref="F113">
    <cfRule type="cellIs" dxfId="18" priority="23" operator="lessThan">
      <formula>0</formula>
    </cfRule>
  </conditionalFormatting>
  <conditionalFormatting sqref="F116">
    <cfRule type="containsText" dxfId="17" priority="20" operator="containsText" text=",">
      <formula>NOT(ISERROR(SEARCH(",",F116)))</formula>
    </cfRule>
  </conditionalFormatting>
  <conditionalFormatting sqref="F116">
    <cfRule type="cellIs" dxfId="16" priority="21" operator="lessThan">
      <formula>0</formula>
    </cfRule>
  </conditionalFormatting>
  <conditionalFormatting sqref="F117">
    <cfRule type="containsText" dxfId="15" priority="18" operator="containsText" text=",">
      <formula>NOT(ISERROR(SEARCH(",",F117)))</formula>
    </cfRule>
  </conditionalFormatting>
  <conditionalFormatting sqref="F117">
    <cfRule type="cellIs" dxfId="14" priority="19" operator="lessThan">
      <formula>0</formula>
    </cfRule>
  </conditionalFormatting>
  <conditionalFormatting sqref="F118">
    <cfRule type="containsText" dxfId="13" priority="16" operator="containsText" text=",">
      <formula>NOT(ISERROR(SEARCH(",",F118)))</formula>
    </cfRule>
  </conditionalFormatting>
  <conditionalFormatting sqref="F118">
    <cfRule type="cellIs" dxfId="12" priority="17" operator="lessThan">
      <formula>0</formula>
    </cfRule>
  </conditionalFormatting>
  <conditionalFormatting sqref="F122">
    <cfRule type="containsText" dxfId="11" priority="11" operator="containsText" text=",">
      <formula>NOT(ISERROR(SEARCH(",",F122)))</formula>
    </cfRule>
  </conditionalFormatting>
  <conditionalFormatting sqref="F122">
    <cfRule type="cellIs" dxfId="10" priority="12" operator="lessThan">
      <formula>0</formula>
    </cfRule>
  </conditionalFormatting>
  <conditionalFormatting sqref="F123">
    <cfRule type="containsText" dxfId="9" priority="9" operator="containsText" text=",">
      <formula>NOT(ISERROR(SEARCH(",",F123)))</formula>
    </cfRule>
  </conditionalFormatting>
  <conditionalFormatting sqref="F123">
    <cfRule type="cellIs" dxfId="8" priority="10" operator="lessThan">
      <formula>0</formula>
    </cfRule>
  </conditionalFormatting>
  <conditionalFormatting sqref="F124">
    <cfRule type="containsText" dxfId="7" priority="7" operator="containsText" text=",">
      <formula>NOT(ISERROR(SEARCH(",",F124)))</formula>
    </cfRule>
  </conditionalFormatting>
  <conditionalFormatting sqref="F124">
    <cfRule type="cellIs" dxfId="6" priority="8" operator="lessThan">
      <formula>0</formula>
    </cfRule>
  </conditionalFormatting>
  <conditionalFormatting sqref="F127">
    <cfRule type="containsText" dxfId="5" priority="5" operator="containsText" text=",">
      <formula>NOT(ISERROR(SEARCH(",",F127)))</formula>
    </cfRule>
  </conditionalFormatting>
  <conditionalFormatting sqref="F127">
    <cfRule type="cellIs" dxfId="4" priority="6" operator="lessThan">
      <formula>0</formula>
    </cfRule>
  </conditionalFormatting>
  <conditionalFormatting sqref="F128">
    <cfRule type="containsText" dxfId="3" priority="3" operator="containsText" text=",">
      <formula>NOT(ISERROR(SEARCH(",",F128)))</formula>
    </cfRule>
  </conditionalFormatting>
  <conditionalFormatting sqref="F128">
    <cfRule type="cellIs" dxfId="2" priority="4" operator="lessThan">
      <formula>0</formula>
    </cfRule>
  </conditionalFormatting>
  <conditionalFormatting sqref="F119">
    <cfRule type="containsText" dxfId="1" priority="1" operator="containsText" text=",">
      <formula>NOT(ISERROR(SEARCH(",",F119)))</formula>
    </cfRule>
  </conditionalFormatting>
  <conditionalFormatting sqref="F119">
    <cfRule type="cellIs" dxfId="0" priority="2" operator="lessThan">
      <formula>0</formula>
    </cfRule>
  </conditionalFormatting>
  <hyperlinks>
    <hyperlink ref="B11" location="'REGN Information'!A1" display="'REGN Information'!A1"/>
    <hyperlink ref="B63" location="'REGN Information'!A65" display="'REGN Information'!A65"/>
  </hyperlinks>
  <pageMargins left="0.39370078740157483" right="0.39370078740157483" top="0.31496062992125984" bottom="0.19685039370078741" header="0" footer="0"/>
  <pageSetup paperSize="9" scale="85" fitToWidth="0" fitToHeight="0" orientation="landscape" r:id="rId1"/>
  <headerFooter alignWithMargins="0">
    <oddFooter>&amp;L&amp;9REGNSTOR 2017&amp;RSide &amp;P af &amp;N</oddFooter>
  </headerFooter>
  <rowBreaks count="6" manualBreakCount="6">
    <brk id="34" max="16383" man="1"/>
    <brk id="48" max="16383" man="1"/>
    <brk id="54" max="16383" man="1"/>
    <brk id="60" max="16383" man="1"/>
    <brk id="95" max="16383" man="1"/>
    <brk id="132" max="16383" man="1"/>
  </rowBreaks>
  <ignoredErrors>
    <ignoredError sqref="F153:F1048576 F134:F146 F100 F132 F73 F80 F87 F91 F95:F98 F106 F111 F115 F126 F121 F93 F71"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0" r:id="rId4" name="Group Box 2">
              <controlPr defaultSize="0" autoFill="0" autoPict="0">
                <anchor moveWithCells="1">
                  <from>
                    <xdr:col>1</xdr:col>
                    <xdr:colOff>5219700</xdr:colOff>
                    <xdr:row>0</xdr:row>
                    <xdr:rowOff>57150</xdr:rowOff>
                  </from>
                  <to>
                    <xdr:col>1</xdr:col>
                    <xdr:colOff>6572250</xdr:colOff>
                    <xdr:row>0</xdr:row>
                    <xdr:rowOff>361950</xdr:rowOff>
                  </to>
                </anchor>
              </controlPr>
            </control>
          </mc:Choice>
        </mc:AlternateContent>
        <mc:AlternateContent xmlns:mc="http://schemas.openxmlformats.org/markup-compatibility/2006">
          <mc:Choice Requires="x14">
            <control shapeId="2051" r:id="rId5" name="Option Button 3">
              <controlPr defaultSize="0" autoFill="0" autoLine="0" autoPict="0">
                <anchor moveWithCells="1">
                  <from>
                    <xdr:col>1</xdr:col>
                    <xdr:colOff>5429250</xdr:colOff>
                    <xdr:row>0</xdr:row>
                    <xdr:rowOff>133350</xdr:rowOff>
                  </from>
                  <to>
                    <xdr:col>1</xdr:col>
                    <xdr:colOff>5819775</xdr:colOff>
                    <xdr:row>0</xdr:row>
                    <xdr:rowOff>361950</xdr:rowOff>
                  </to>
                </anchor>
              </controlPr>
            </control>
          </mc:Choice>
        </mc:AlternateContent>
        <mc:AlternateContent xmlns:mc="http://schemas.openxmlformats.org/markup-compatibility/2006">
          <mc:Choice Requires="x14">
            <control shapeId="2052" r:id="rId6" name="Option Button 4">
              <controlPr defaultSize="0" autoFill="0" autoLine="0" autoPict="0">
                <anchor moveWithCells="1">
                  <from>
                    <xdr:col>1</xdr:col>
                    <xdr:colOff>6010275</xdr:colOff>
                    <xdr:row>0</xdr:row>
                    <xdr:rowOff>133350</xdr:rowOff>
                  </from>
                  <to>
                    <xdr:col>1</xdr:col>
                    <xdr:colOff>6419850</xdr:colOff>
                    <xdr:row>0</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55"/>
  <sheetViews>
    <sheetView showGridLines="0" workbookViewId="0">
      <pane xSplit="1" ySplit="1" topLeftCell="B2" activePane="bottomRight" state="frozen"/>
      <selection pane="topRight" activeCell="B1" sqref="B1"/>
      <selection pane="bottomLeft" activeCell="A2" sqref="A2"/>
      <selection pane="bottomRight" activeCell="B9" sqref="B9"/>
    </sheetView>
  </sheetViews>
  <sheetFormatPr defaultColWidth="9.140625" defaultRowHeight="15" outlineLevelCol="1" x14ac:dyDescent="0.25"/>
  <cols>
    <col min="1" max="1" width="9.42578125" style="3" customWidth="1"/>
    <col min="2" max="2" width="112.7109375" style="158" customWidth="1"/>
    <col min="3" max="3" width="104.5703125" style="182" hidden="1" customWidth="1" outlineLevel="1"/>
    <col min="4" max="4" width="92.42578125" style="182" hidden="1" customWidth="1" outlineLevel="1"/>
    <col min="5" max="5" width="9.5703125" style="10" hidden="1" customWidth="1" outlineLevel="1"/>
    <col min="6" max="6" width="9.140625" style="4" collapsed="1"/>
    <col min="7" max="16384" width="9.140625" style="4"/>
  </cols>
  <sheetData>
    <row r="1" spans="1:5" s="5" customFormat="1" ht="47.25" customHeight="1" thickBot="1" x14ac:dyDescent="0.5">
      <c r="A1" s="247" t="str">
        <f ca="1">OFFSET($C1,0,E1-1)</f>
        <v xml:space="preserve">Regnskabsstatistik </v>
      </c>
      <c r="B1" s="299"/>
      <c r="C1" s="164" t="s">
        <v>630</v>
      </c>
      <c r="D1" s="164" t="s">
        <v>629</v>
      </c>
      <c r="E1" s="150">
        <v>1</v>
      </c>
    </row>
    <row r="2" spans="1:5" ht="21.95" customHeight="1" x14ac:dyDescent="0.35">
      <c r="A2" s="162" t="str">
        <f ca="1">OFFSET($C2,0,$E$1-1)</f>
        <v>Resultatopgørelse</v>
      </c>
      <c r="B2" s="157"/>
      <c r="C2" s="165" t="s">
        <v>0</v>
      </c>
      <c r="D2" s="165" t="s">
        <v>50</v>
      </c>
      <c r="E2" s="67" t="s">
        <v>67</v>
      </c>
    </row>
    <row r="3" spans="1:5" ht="66.75" customHeight="1" x14ac:dyDescent="0.25">
      <c r="A3" s="16"/>
      <c r="B3" s="132" t="str">
        <f t="shared" ref="B3:B21" ca="1" si="0">OFFSET($C3,0,$E$1-1)</f>
        <v>Indberetningen skal indeholde regnskabsdata for det udtrukkede cvr nr., indtast i højre kolonne (grå felter). 
Hvis jeres firma er et moderselskab, skal I kun indtaste oplysninger om moderselskabet, ikke hele koncernen
Pkt.19 til 60, skal stemme overens med den officielle Årsrapport</v>
      </c>
      <c r="C3" s="132" t="s">
        <v>493</v>
      </c>
      <c r="D3" s="153" t="s">
        <v>544</v>
      </c>
      <c r="E3" s="66" t="s">
        <v>67</v>
      </c>
    </row>
    <row r="4" spans="1:5" ht="21.95" customHeight="1" x14ac:dyDescent="0.3">
      <c r="A4" s="223" t="str">
        <f ca="1">OFFSET($C4,0,$E$1-1)</f>
        <v>Ordinær drift, før finansielle poster</v>
      </c>
      <c r="B4" s="154"/>
      <c r="C4" s="166" t="s">
        <v>26</v>
      </c>
      <c r="D4" s="166" t="s">
        <v>51</v>
      </c>
      <c r="E4" s="68" t="s">
        <v>67</v>
      </c>
    </row>
    <row r="5" spans="1:5" ht="15.75" x14ac:dyDescent="0.25">
      <c r="A5" s="209">
        <v>1</v>
      </c>
      <c r="B5" s="211" t="str">
        <f t="shared" ca="1" si="0"/>
        <v>Nettoomsætning (efter fradrag af prisnedslag, merværdi- og punktafgifter)</v>
      </c>
      <c r="C5" s="81" t="s">
        <v>34</v>
      </c>
      <c r="D5" s="81" t="s">
        <v>467</v>
      </c>
      <c r="E5" s="4"/>
    </row>
    <row r="6" spans="1:5" ht="16.5" customHeight="1" x14ac:dyDescent="0.25">
      <c r="A6" s="146">
        <v>2</v>
      </c>
      <c r="B6" s="208" t="str">
        <f t="shared" ca="1" si="0"/>
        <v xml:space="preserve">Arbejde udført for egen regning og opført under aktiver som tilgang
</v>
      </c>
      <c r="C6" s="135" t="s">
        <v>554</v>
      </c>
      <c r="D6" s="57" t="s">
        <v>547</v>
      </c>
      <c r="E6" s="4"/>
    </row>
    <row r="7" spans="1:5" ht="127.5" customHeight="1" x14ac:dyDescent="0.25">
      <c r="A7" s="209"/>
      <c r="B7" s="144" t="str">
        <f t="shared" ca="1" si="0"/>
        <v>Medtages: 
• Omkostninger for egen regning til materialer, egne lønninger m.v. til forbedring af egne bygninger, maskiner, udvikling af software o.l. 
Medtages ikke: 
• Køb af andres forbedring af virksomhedens bygninger, maskiner, udvikling af software o.l.</v>
      </c>
      <c r="C7" s="205" t="s">
        <v>426</v>
      </c>
      <c r="D7" s="205" t="s">
        <v>548</v>
      </c>
      <c r="E7" s="4"/>
    </row>
    <row r="8" spans="1:5" ht="34.5" customHeight="1" x14ac:dyDescent="0.25">
      <c r="A8" s="140">
        <v>3</v>
      </c>
      <c r="B8" s="161" t="str">
        <f t="shared" ca="1" si="0"/>
        <v xml:space="preserve">Andre driftsindtægter 
</v>
      </c>
      <c r="C8" s="135" t="s">
        <v>390</v>
      </c>
      <c r="D8" s="205" t="s">
        <v>389</v>
      </c>
      <c r="E8" s="4"/>
    </row>
    <row r="9" spans="1:5" ht="124.5" customHeight="1" x14ac:dyDescent="0.25">
      <c r="A9" s="146"/>
      <c r="B9" s="144" t="str">
        <f t="shared" ca="1" si="0"/>
        <v>Medtages: 
• Indtægt, som ikke angår den egentlige drift, fx lejeindtægter og gevinst ved salg af immaterielle og materielle anlægsaktiver
• Refunderede syge- og barselsdagpenge eller løntilskud til fx elever samt viderefaktureret løn
Medtages ikke:
• Tab, som ikke angår den egentlige drift, fx. tab ved salg af immaterielle og materielle anlægsaktiver eller negative lejeindtægter angives under pkt. 18</v>
      </c>
      <c r="C9" s="205" t="s">
        <v>492</v>
      </c>
      <c r="D9" s="205" t="s">
        <v>543</v>
      </c>
      <c r="E9" s="4"/>
    </row>
    <row r="10" spans="1:5" ht="20.25" customHeight="1" x14ac:dyDescent="0.25">
      <c r="A10" s="140">
        <v>4</v>
      </c>
      <c r="B10" s="161" t="str">
        <f t="shared" ca="1" si="0"/>
        <v>Forbrug af varer (materialer)</v>
      </c>
      <c r="C10" s="205" t="s">
        <v>555</v>
      </c>
      <c r="D10" s="205" t="s">
        <v>391</v>
      </c>
      <c r="E10" s="4"/>
    </row>
    <row r="11" spans="1:5" ht="165" x14ac:dyDescent="0.25">
      <c r="A11" s="146"/>
      <c r="B11" s="144" t="str">
        <f t="shared" ca="1" si="0"/>
        <v>Medtages: 
• Færdigvarer/råvarer og hjælpemidler inkl. fragt og told. Fratræk prisnedslag, godtgørelser, kontantrabatter og bonus
• Kun for TRANSPORTBRANCHEN: medtag brændstof til fly/færger/busser/lastbiler
Medtages ikke:
• Løn (pkt. 12)
• Køb af underentreprise (pkt. 5) som f.eks. fremmed kørsel
• Andre omkostninger, der kan henføres til vikaromkostninger (pkt. 8), leasing (pkt. 9), småanskaffelser (pkt. 7), eller reparationer og forsikringer ol. (pkt. 11)</v>
      </c>
      <c r="C11" s="205" t="s">
        <v>427</v>
      </c>
      <c r="D11" s="205" t="s">
        <v>494</v>
      </c>
      <c r="E11" s="4"/>
    </row>
    <row r="12" spans="1:5" ht="17.25" customHeight="1" x14ac:dyDescent="0.25">
      <c r="A12" s="140">
        <v>5</v>
      </c>
      <c r="B12" s="161" t="str">
        <f t="shared" ca="1" si="0"/>
        <v>Køb af underentrepriser/underleverandører</v>
      </c>
      <c r="C12" s="135" t="s">
        <v>392</v>
      </c>
      <c r="D12" s="205" t="s">
        <v>52</v>
      </c>
      <c r="E12" s="4"/>
    </row>
    <row r="13" spans="1:5" ht="66.75" customHeight="1" x14ac:dyDescent="0.25">
      <c r="A13" s="146"/>
      <c r="B13" s="144" t="str">
        <f t="shared" ca="1" si="0"/>
        <v>Køb af andres arbejde i forbindelse med virksomhedens primære drift (fremmed arbejde)
• Omkostninger til andres bearbejdning af virksomhedens råmaterialer og halvfabrikata
• Omkostninger til arbejder, som er udført af underentreprenører/underleveandører 
fx. transportbranchen: omkostninger til andre vognmænd, fragtfirmaer o.l</v>
      </c>
      <c r="C13" s="205" t="s">
        <v>393</v>
      </c>
      <c r="D13" s="205" t="s">
        <v>495</v>
      </c>
      <c r="E13" s="4"/>
    </row>
    <row r="14" spans="1:5" ht="18" customHeight="1" x14ac:dyDescent="0.25">
      <c r="A14" s="140">
        <v>6</v>
      </c>
      <c r="B14" s="161" t="str">
        <f t="shared" ca="1" si="0"/>
        <v>Omkostninger til husleje (ekskl. varme og el)</v>
      </c>
      <c r="C14" s="135" t="s">
        <v>394</v>
      </c>
      <c r="D14" s="201" t="s">
        <v>395</v>
      </c>
      <c r="E14" s="4"/>
    </row>
    <row r="15" spans="1:5" ht="169.5" customHeight="1" x14ac:dyDescent="0.25">
      <c r="A15" s="146"/>
      <c r="B15" s="144" t="str">
        <f t="shared" ca="1" si="0"/>
        <v>Omfatter kun udgifter til lejeforhold såsom: 
• Husleje 
• Arealleje
• Lagerleje (kun for opbevaringsvirksomheder) 
• Garageleje (kun for transportvirksomheder)
Medtages ikke: 
• Varme og energiforbrug (pkt. 11)
• Andre lokaleomkostninger, fx fællesomkostninger (pkt. 11)</v>
      </c>
      <c r="C15" s="205" t="s">
        <v>504</v>
      </c>
      <c r="D15" s="205" t="s">
        <v>496</v>
      </c>
      <c r="E15" s="4"/>
    </row>
    <row r="16" spans="1:5" ht="18.75" customHeight="1" x14ac:dyDescent="0.25">
      <c r="A16" s="140">
        <v>7</v>
      </c>
      <c r="B16" s="161" t="str">
        <f t="shared" ca="1" si="0"/>
        <v>Omkostninger til anskaffelse af småinventar/driftsmidler med kort levetid</v>
      </c>
      <c r="C16" s="135" t="s">
        <v>396</v>
      </c>
      <c r="D16" s="57" t="s">
        <v>53</v>
      </c>
      <c r="E16" s="4"/>
    </row>
    <row r="17" spans="1:5" ht="48.75" customHeight="1" x14ac:dyDescent="0.25">
      <c r="A17" s="146"/>
      <c r="B17" s="144" t="str">
        <f t="shared" ca="1" si="0"/>
        <v>• Udgifter til anskaffelser, der udgiftsføres fuldt ud over resultatopgørelsen i købsåret, dvs. straksafskrives</v>
      </c>
      <c r="C17" s="205" t="s">
        <v>419</v>
      </c>
      <c r="D17" s="205" t="s">
        <v>502</v>
      </c>
      <c r="E17" s="4"/>
    </row>
    <row r="18" spans="1:5" ht="22.5" customHeight="1" x14ac:dyDescent="0.25">
      <c r="A18" s="140">
        <v>8</v>
      </c>
      <c r="B18" s="161" t="str">
        <f t="shared" ca="1" si="0"/>
        <v>Omkostninger til leje af arbejdskraft fra andet firma (fx vikarbureau)</v>
      </c>
      <c r="C18" s="135" t="s">
        <v>69</v>
      </c>
      <c r="D18" s="57" t="s">
        <v>500</v>
      </c>
      <c r="E18" s="4"/>
    </row>
    <row r="19" spans="1:5" ht="122.25" customHeight="1" x14ac:dyDescent="0.25">
      <c r="A19" s="146"/>
      <c r="B19" s="144" t="str">
        <f t="shared" ca="1" si="0"/>
        <v>Medtages: 
• Lejet arbejdskraft fra anden virksomhed fx. vikarbureauer
• Lejet arbejdskraft internt i koncernen
• Løn til medarbejdere i udenlandske filialer
Medtages ikke:  
•  Kun for vikarbureauer: omkostninger til løn, hvis virksomhedens prmære driftsaktivet er udlejning af vikarer (angives i pkt 12,13 og 14)</v>
      </c>
      <c r="C19" s="206" t="s">
        <v>503</v>
      </c>
      <c r="D19" s="206" t="s">
        <v>501</v>
      </c>
      <c r="E19" s="4"/>
    </row>
    <row r="20" spans="1:5" ht="20.25" customHeight="1" x14ac:dyDescent="0.25">
      <c r="A20" s="140">
        <v>9</v>
      </c>
      <c r="B20" s="161" t="str">
        <f t="shared" ca="1" si="0"/>
        <v xml:space="preserve">Omkostninger til langtidsleje og operationel leasing
</v>
      </c>
      <c r="C20" s="62" t="s">
        <v>397</v>
      </c>
      <c r="D20" s="48" t="s">
        <v>54</v>
      </c>
      <c r="E20" s="4"/>
    </row>
    <row r="21" spans="1:5" ht="18" customHeight="1" x14ac:dyDescent="0.25">
      <c r="A21" s="146"/>
      <c r="B21" s="144" t="str">
        <f t="shared" ca="1" si="0"/>
        <v>Som ikke er IFRS16 leasing</v>
      </c>
      <c r="C21" s="206" t="s">
        <v>424</v>
      </c>
      <c r="D21" s="48" t="s">
        <v>425</v>
      </c>
      <c r="E21" s="4"/>
    </row>
    <row r="22" spans="1:5" ht="19.5" customHeight="1" x14ac:dyDescent="0.25">
      <c r="A22" s="140">
        <v>10</v>
      </c>
      <c r="B22" s="161" t="str">
        <f t="shared" ref="B22:B100" ca="1" si="1">OFFSET($C22,0,$E$1-1)</f>
        <v>Tab på debitorer (konstaterede tab og ændringer i hensættelse) (+/-)</v>
      </c>
      <c r="C22" s="62" t="s">
        <v>330</v>
      </c>
      <c r="D22" s="48" t="s">
        <v>505</v>
      </c>
      <c r="E22" s="4"/>
    </row>
    <row r="23" spans="1:5" ht="57" customHeight="1" x14ac:dyDescent="0.25">
      <c r="A23" s="146"/>
      <c r="B23" s="144" t="str">
        <f t="shared" ca="1" si="1"/>
        <v>• Konstaterede tab
• Hensættelser til imødegåelse af tab på debitorer
• Regulering af hensættelse til tab på debitorer (deriblandt tilbageførsel af tidligere hensættelser)</v>
      </c>
      <c r="C23" s="206" t="s">
        <v>418</v>
      </c>
      <c r="D23" s="206" t="s">
        <v>506</v>
      </c>
      <c r="E23" s="4"/>
    </row>
    <row r="24" spans="1:5" ht="18" customHeight="1" x14ac:dyDescent="0.25">
      <c r="A24" s="140">
        <v>11</v>
      </c>
      <c r="B24" s="161" t="str">
        <f t="shared" ca="1" si="1"/>
        <v xml:space="preserve">Eksterne omkostninger i øvrigt (bortset fra poster af sekundær karakter)
</v>
      </c>
      <c r="C24" s="62" t="s">
        <v>398</v>
      </c>
      <c r="D24" s="202" t="s">
        <v>399</v>
      </c>
      <c r="E24" s="4"/>
    </row>
    <row r="25" spans="1:5" ht="48" customHeight="1" x14ac:dyDescent="0.25">
      <c r="A25" s="146"/>
      <c r="B25" s="144" t="str">
        <f t="shared" ca="1" si="1"/>
        <v>Udgifter til køretøjer, reparation, vedligeholdelse, rengøring, uddannelse, arbejdstøj, kontorartikler, telefon, revisor , forsikringer ol.</v>
      </c>
      <c r="C25" s="206" t="s">
        <v>400</v>
      </c>
      <c r="D25" s="206" t="s">
        <v>507</v>
      </c>
      <c r="E25" s="4"/>
    </row>
    <row r="26" spans="1:5" ht="17.25" customHeight="1" x14ac:dyDescent="0.25">
      <c r="A26" s="140">
        <v>12</v>
      </c>
      <c r="B26" s="161" t="str">
        <f t="shared" ca="1" si="1"/>
        <v xml:space="preserve">Lønninger og gager
</v>
      </c>
      <c r="C26" s="62" t="s">
        <v>401</v>
      </c>
      <c r="D26" s="203" t="s">
        <v>403</v>
      </c>
      <c r="E26" s="4"/>
    </row>
    <row r="27" spans="1:5" ht="188.25" customHeight="1" x14ac:dyDescent="0.25">
      <c r="A27" s="146"/>
      <c r="B27" s="144" t="str">
        <f t="shared" ca="1" si="1"/>
        <v>Refusioner og viderefaktureret løn fratrækkes ikke og anføres i pkt. 3 som anden driftsindtægt
Medtages: 
•  De samlede lønninger  (herunder produktionsløn, samt gager og vederlag til arbejdere, funktionærer, direktion og bestyrelse, inkl. ferieløn og godtgørelse, overtidsbetalinger, løntillæg i form af gratis ydelser), løn under sygdom eller graviditet og diverse bonusordninger
Medtages ikke: 
• Løn til vikarer, der aflønnes af andre virksomheder, som f.eks. vikarbureauer (angives i pkt. 8)
• Underentrepriser/fremmed arbejde (se pkt. 5)</v>
      </c>
      <c r="C27" s="206" t="s">
        <v>497</v>
      </c>
      <c r="D27" s="206" t="s">
        <v>499</v>
      </c>
      <c r="E27" s="4"/>
    </row>
    <row r="28" spans="1:5" ht="17.25" customHeight="1" x14ac:dyDescent="0.25">
      <c r="A28" s="140">
        <v>13</v>
      </c>
      <c r="B28" s="156" t="str">
        <f t="shared" ca="1" si="1"/>
        <v>Pensionsomkostninger</v>
      </c>
      <c r="C28" s="62" t="s">
        <v>71</v>
      </c>
      <c r="D28" s="48" t="s">
        <v>404</v>
      </c>
      <c r="E28" s="4"/>
    </row>
    <row r="29" spans="1:5" ht="48" customHeight="1" x14ac:dyDescent="0.25">
      <c r="A29" s="146"/>
      <c r="B29" s="144" t="str">
        <f t="shared" ca="1" si="1"/>
        <v>• Arbejdsgiverens bidrag til de ansattes pensionsordninger i form af overenskomstaftale pensionsordninger, firmapensionordninger ol.
• Pensionsudbetalinger til fratrådte medarbejdere</v>
      </c>
      <c r="C29" s="206" t="s">
        <v>402</v>
      </c>
      <c r="D29" s="206" t="s">
        <v>420</v>
      </c>
      <c r="E29" s="4"/>
    </row>
    <row r="30" spans="1:5" ht="20.25" customHeight="1" x14ac:dyDescent="0.25">
      <c r="A30" s="140">
        <v>14</v>
      </c>
      <c r="B30" s="161" t="str">
        <f t="shared" ca="1" si="1"/>
        <v>Andre omkostninger til social sikring</v>
      </c>
      <c r="C30" s="62" t="s">
        <v>406</v>
      </c>
      <c r="D30" s="204" t="s">
        <v>405</v>
      </c>
      <c r="E30" s="4"/>
    </row>
    <row r="31" spans="1:5" ht="33" customHeight="1" x14ac:dyDescent="0.25">
      <c r="A31" s="146"/>
      <c r="B31" s="144" t="str">
        <f t="shared" ca="1" si="1"/>
        <v>• Arbejdsgiverens bidrag til ATP, AER, BST etc. og personaleforsikringer i form af syge-, arbejdsskade- ulykkes og livsforsikringer mm.</v>
      </c>
      <c r="C31" s="206" t="s">
        <v>508</v>
      </c>
      <c r="D31" s="206" t="s">
        <v>498</v>
      </c>
      <c r="E31" s="4"/>
    </row>
    <row r="32" spans="1:5" ht="21" customHeight="1" x14ac:dyDescent="0.25">
      <c r="A32" s="140">
        <v>15</v>
      </c>
      <c r="B32" s="161" t="str">
        <f t="shared" ca="1" si="1"/>
        <v>Afskrivninger af materielle og immaterielle anlægsaktiver</v>
      </c>
      <c r="C32" s="62" t="s">
        <v>130</v>
      </c>
      <c r="D32" s="48" t="s">
        <v>421</v>
      </c>
      <c r="E32" s="4"/>
    </row>
    <row r="33" spans="1:5" ht="105" customHeight="1" x14ac:dyDescent="0.25">
      <c r="A33" s="146"/>
      <c r="B33" s="144" t="str">
        <f t="shared" ca="1" si="1"/>
        <v>Medtages: 
• Årets afskrivninger på materielle anlægsaktiver (bygninger, installationer, maskiner og inventar, transport- og andet driftsmateriel) og immaterielle anlægsaktiver (erhvervet goodwill, knowhow samt aktiverede udgifter til rationalisering og udvikling)
Medtages ikke:
• Småanskaffelser angives under pkt. 7</v>
      </c>
      <c r="C33" s="206" t="s">
        <v>509</v>
      </c>
      <c r="D33" s="206" t="s">
        <v>510</v>
      </c>
      <c r="E33" s="4"/>
    </row>
    <row r="34" spans="1:5" ht="20.25" customHeight="1" x14ac:dyDescent="0.25">
      <c r="A34" s="140">
        <v>16</v>
      </c>
      <c r="B34" s="161" t="str">
        <f t="shared" ca="1" si="1"/>
        <v>Nedskrivninger af materielle og immaterielle anlægsaktiver</v>
      </c>
      <c r="C34" s="62" t="s">
        <v>131</v>
      </c>
      <c r="D34" s="48" t="s">
        <v>511</v>
      </c>
      <c r="E34" s="4"/>
    </row>
    <row r="35" spans="1:5" ht="107.25" customHeight="1" x14ac:dyDescent="0.25">
      <c r="A35" s="146"/>
      <c r="B35" s="144" t="str">
        <f t="shared" ca="1" si="1"/>
        <v xml:space="preserve">Medtages: 
• Årets nedskrivninger på materielle anlægsaktiver (bygninger, installationer, maskiner og inventar, transport- og andet driftsmateriel) og immaterielle anlægsaktiver (erhvervet goodwill, knowhow samt aktiverede udgifter til rationalisering og udvikling)
Medtages ikke:
• Småanskaffelser angives under pkt. 7
</v>
      </c>
      <c r="C35" s="206" t="s">
        <v>517</v>
      </c>
      <c r="D35" s="206" t="s">
        <v>512</v>
      </c>
      <c r="E35" s="4"/>
    </row>
    <row r="36" spans="1:5" ht="15.75" customHeight="1" x14ac:dyDescent="0.25">
      <c r="A36" s="140">
        <v>17</v>
      </c>
      <c r="B36" s="161" t="str">
        <f t="shared" ca="1" si="1"/>
        <v xml:space="preserve">Nedskrivninger af omsætningsaktiver (bortset fra finansielle omsætningsaktiver)
</v>
      </c>
      <c r="C36" s="135" t="s">
        <v>407</v>
      </c>
      <c r="D36" s="205" t="s">
        <v>408</v>
      </c>
      <c r="E36" s="4"/>
    </row>
    <row r="37" spans="1:5" ht="109.5" customHeight="1" x14ac:dyDescent="0.25">
      <c r="A37" s="146"/>
      <c r="B37" s="144" t="str">
        <f t="shared" ca="1" si="1"/>
        <v>Medtages: 
• Nedskrivninger, der er unormale med hensyn til størrelse eller firmaets forhold i øvrigt. Fx tab på varebeholdninger og debitorer under firmaets i øvrigt uændrede drift
Medtages ikke:
• Tab grundet strukturændringer - fx. fusioner, angives under pkt. 11 
• Finansielle nedskrivninger angives under pkt. 22</v>
      </c>
      <c r="C37" s="206" t="s">
        <v>516</v>
      </c>
      <c r="D37" s="206" t="s">
        <v>515</v>
      </c>
      <c r="E37" s="4"/>
    </row>
    <row r="38" spans="1:5" ht="18.75" customHeight="1" x14ac:dyDescent="0.25">
      <c r="A38" s="140">
        <v>18</v>
      </c>
      <c r="B38" s="161" t="str">
        <f t="shared" ca="1" si="1"/>
        <v xml:space="preserve">Sekundære omkostninger
</v>
      </c>
      <c r="C38" s="62" t="s">
        <v>409</v>
      </c>
      <c r="D38" s="48" t="s">
        <v>79</v>
      </c>
      <c r="E38" s="4"/>
    </row>
    <row r="39" spans="1:5" ht="81.75" customHeight="1" x14ac:dyDescent="0.25">
      <c r="A39" s="146"/>
      <c r="B39" s="144" t="str">
        <f t="shared" ca="1" si="1"/>
        <v>• Tab af salg af immaterielle og materielle anlægsafgifter, udgifter til erstatninger ol.
• Udgifter på omsætningsejendomme (hvis ejendomme ikke er primær driftsaktivitet). Indtægt angives i pkt. 3</v>
      </c>
      <c r="C39" s="207" t="s">
        <v>513</v>
      </c>
      <c r="D39" s="207" t="s">
        <v>514</v>
      </c>
      <c r="E39" s="4"/>
    </row>
    <row r="40" spans="1:5" s="7" customFormat="1" ht="15.75" x14ac:dyDescent="0.25">
      <c r="A40" s="120">
        <v>19</v>
      </c>
      <c r="B40" s="161" t="str">
        <f t="shared" ca="1" si="1"/>
        <v>Ordinært driftsresultat før finansielle poster iht. årsregnskabet</v>
      </c>
      <c r="C40" s="167" t="s">
        <v>25</v>
      </c>
      <c r="D40" s="167" t="s">
        <v>80</v>
      </c>
    </row>
    <row r="41" spans="1:5" ht="21.95" customHeight="1" x14ac:dyDescent="0.3">
      <c r="A41" s="223" t="str">
        <f ca="1">OFFSET($C41,0,$E$1-1)</f>
        <v>Finansielle poster</v>
      </c>
      <c r="B41" s="144"/>
      <c r="C41" s="168" t="s">
        <v>1</v>
      </c>
      <c r="D41" s="168" t="s">
        <v>56</v>
      </c>
      <c r="E41" s="4"/>
    </row>
    <row r="42" spans="1:5" ht="18.75" customHeight="1" x14ac:dyDescent="0.25">
      <c r="A42" s="140">
        <v>20</v>
      </c>
      <c r="B42" s="156" t="str">
        <f t="shared" ca="1" si="1"/>
        <v xml:space="preserve">Indtægter af kapitalandele og øvrigt udbytte af finansielle anlægsaktiver </v>
      </c>
      <c r="C42" s="118" t="s">
        <v>416</v>
      </c>
      <c r="D42" s="207" t="s">
        <v>417</v>
      </c>
      <c r="E42" s="4"/>
    </row>
    <row r="43" spans="1:5" ht="94.5" customHeight="1" x14ac:dyDescent="0.25">
      <c r="A43" s="146"/>
      <c r="B43" s="144" t="str">
        <f t="shared" ca="1" si="1"/>
        <v>Overskud, udbytte, royalties og opskrivninger (værdireguleringer)
Medtages ikke: 
• Renteindtægter angives i pkt 21
• Negativt udbytte eller værdiregulering angives i pkt. 22 (fx nedskrivninger)
• Renteindtægter fra tilgodehavende i tilknyttede eller associerede selskaber angives i pkt. 22</v>
      </c>
      <c r="C43" s="207" t="s">
        <v>518</v>
      </c>
      <c r="D43" s="207" t="s">
        <v>542</v>
      </c>
      <c r="E43" s="4"/>
    </row>
    <row r="44" spans="1:5" ht="21.75" customHeight="1" x14ac:dyDescent="0.25">
      <c r="A44" s="140">
        <v>21</v>
      </c>
      <c r="B44" s="156" t="str">
        <f t="shared" ca="1" si="1"/>
        <v xml:space="preserve">Renteindtægter o.l. af finansielle anlægsaktiver og omsætningsaktiver
</v>
      </c>
      <c r="C44" s="62" t="s">
        <v>410</v>
      </c>
      <c r="D44" s="206" t="s">
        <v>521</v>
      </c>
      <c r="E44" s="4"/>
    </row>
    <row r="45" spans="1:5" ht="64.5" customHeight="1" x14ac:dyDescent="0.25">
      <c r="A45" s="146"/>
      <c r="B45" s="144" t="str">
        <f t="shared" ca="1" si="1"/>
        <v>• Af tilgodehavende, obligationer samt andre værdipapirer og likvide beholdninger</v>
      </c>
      <c r="C45" s="206" t="s">
        <v>411</v>
      </c>
      <c r="D45" s="206" t="s">
        <v>520</v>
      </c>
      <c r="E45" s="4"/>
    </row>
    <row r="46" spans="1:5" ht="17.25" customHeight="1" x14ac:dyDescent="0.25">
      <c r="A46" s="140">
        <v>22</v>
      </c>
      <c r="B46" s="156" t="str">
        <f t="shared" ca="1" si="1"/>
        <v xml:space="preserve">Nedskrivning af finansielle anlægs- og omsætningsaktiver
</v>
      </c>
      <c r="C46" s="62" t="s">
        <v>414</v>
      </c>
      <c r="D46" s="206" t="s">
        <v>412</v>
      </c>
      <c r="E46" s="4"/>
    </row>
    <row r="47" spans="1:5" ht="34.5" customHeight="1" x14ac:dyDescent="0.25">
      <c r="A47" s="146"/>
      <c r="B47" s="144" t="str">
        <f t="shared" ca="1" si="1"/>
        <v>• Nedskrivninger, hvor aktivets værdi permanent antages at være lavere end  anskaffelses- eller kostprisen ( fx negativ udbytte og negativ værdiregulering)</v>
      </c>
      <c r="C47" s="206" t="s">
        <v>519</v>
      </c>
      <c r="D47" s="206" t="s">
        <v>413</v>
      </c>
      <c r="E47" s="4"/>
    </row>
    <row r="48" spans="1:5" ht="14.25" customHeight="1" x14ac:dyDescent="0.25">
      <c r="A48" s="140">
        <v>23</v>
      </c>
      <c r="B48" s="156" t="str">
        <f t="shared" ca="1" si="1"/>
        <v xml:space="preserve">Renteomkostninger o.l. af finansielle anlægsaktiver og omsætningsaktiver
</v>
      </c>
      <c r="C48" s="206" t="s">
        <v>574</v>
      </c>
      <c r="D48" s="206" t="s">
        <v>415</v>
      </c>
      <c r="E48" s="4"/>
    </row>
    <row r="49" spans="1:5" ht="27" customHeight="1" x14ac:dyDescent="0.25">
      <c r="A49" s="146"/>
      <c r="B49" s="144" t="str">
        <f t="shared" ca="1" si="1"/>
        <v>• Af tilgodehavende, obligationer samt andre værdipapirer og likvide beholdninger</v>
      </c>
      <c r="C49" s="207" t="s">
        <v>411</v>
      </c>
      <c r="D49" s="207" t="s">
        <v>422</v>
      </c>
      <c r="E49" s="4"/>
    </row>
    <row r="50" spans="1:5" s="7" customFormat="1" ht="15.75" x14ac:dyDescent="0.25">
      <c r="A50" s="210">
        <v>24</v>
      </c>
      <c r="B50" s="211" t="str">
        <f t="shared" ca="1" si="1"/>
        <v>Ordinært resultat, før skat (+/-)</v>
      </c>
      <c r="C50" s="167" t="s">
        <v>328</v>
      </c>
      <c r="D50" s="167" t="s">
        <v>329</v>
      </c>
    </row>
    <row r="51" spans="1:5" ht="20.100000000000001" customHeight="1" x14ac:dyDescent="0.25">
      <c r="A51" s="126" t="str">
        <f ca="1">OFFSET($C51,0,$E$1-1)</f>
        <v>Skatter</v>
      </c>
      <c r="B51" s="207"/>
      <c r="C51" s="169" t="s">
        <v>2</v>
      </c>
      <c r="D51" s="169" t="s">
        <v>55</v>
      </c>
      <c r="E51" s="4"/>
    </row>
    <row r="52" spans="1:5" x14ac:dyDescent="0.25">
      <c r="A52" s="146">
        <v>25</v>
      </c>
      <c r="B52" s="144" t="str">
        <f t="shared" ca="1" si="1"/>
        <v>Selskabsskat mv. af ordinært resultat (+/-)</v>
      </c>
      <c r="C52" s="170" t="s">
        <v>86</v>
      </c>
      <c r="D52" s="170" t="s">
        <v>125</v>
      </c>
      <c r="E52" s="4"/>
    </row>
    <row r="53" spans="1:5" ht="20.100000000000001" customHeight="1" x14ac:dyDescent="0.25">
      <c r="A53" s="126" t="str">
        <f ca="1">OFFSET($C53,0,$E$1-1)</f>
        <v>Årets resultat</v>
      </c>
      <c r="B53" s="207"/>
      <c r="C53" s="169" t="s">
        <v>30</v>
      </c>
      <c r="D53" s="169" t="s">
        <v>81</v>
      </c>
      <c r="E53" s="4"/>
    </row>
    <row r="54" spans="1:5" s="7" customFormat="1" ht="21.95" customHeight="1" thickBot="1" x14ac:dyDescent="0.3">
      <c r="A54" s="217">
        <v>26</v>
      </c>
      <c r="B54" s="212" t="str">
        <f t="shared" ca="1" si="1"/>
        <v>Årets resultat (+/-)</v>
      </c>
      <c r="C54" s="104" t="s">
        <v>326</v>
      </c>
      <c r="D54" s="104" t="s">
        <v>327</v>
      </c>
    </row>
    <row r="55" spans="1:5" s="7" customFormat="1" ht="9.9499999999999993" customHeight="1" thickTop="1" x14ac:dyDescent="0.25">
      <c r="A55" s="17"/>
      <c r="B55" s="118"/>
      <c r="C55" s="171"/>
      <c r="D55" s="171"/>
    </row>
    <row r="56" spans="1:5" ht="20.100000000000001" customHeight="1" x14ac:dyDescent="0.25">
      <c r="A56" s="50" t="str">
        <f ca="1">OFFSET($C56,0,$E$1-1)</f>
        <v>Resultatanvendelse</v>
      </c>
      <c r="B56" s="144"/>
      <c r="C56" s="169" t="s">
        <v>3</v>
      </c>
      <c r="D56" s="169" t="s">
        <v>57</v>
      </c>
      <c r="E56" s="4"/>
    </row>
    <row r="57" spans="1:5" x14ac:dyDescent="0.25">
      <c r="A57" s="140">
        <v>27</v>
      </c>
      <c r="B57" s="118" t="str">
        <f t="shared" ca="1" si="1"/>
        <v>Konsolidering, dvs. overførsel til (+) eller fra (-) egenkapitalen</v>
      </c>
      <c r="C57" s="172" t="s">
        <v>31</v>
      </c>
      <c r="D57" s="172" t="s">
        <v>331</v>
      </c>
      <c r="E57" s="4"/>
    </row>
    <row r="58" spans="1:5" x14ac:dyDescent="0.25">
      <c r="A58" s="140"/>
      <c r="B58" s="207"/>
      <c r="C58" s="172"/>
      <c r="D58" s="172"/>
      <c r="E58" s="4"/>
    </row>
    <row r="59" spans="1:5" ht="30" x14ac:dyDescent="0.25">
      <c r="A59" s="140">
        <v>28</v>
      </c>
      <c r="B59" s="118" t="str">
        <f t="shared" ca="1" si="1"/>
        <v>Udbytte, ekstraordinær udbytte, udbetaling til indehavere, efterbetaling til andelshavere og anden udlodning
Udbetalt eller deklareret</v>
      </c>
      <c r="C59" s="79" t="s">
        <v>117</v>
      </c>
      <c r="D59" s="79" t="s">
        <v>423</v>
      </c>
      <c r="E59" s="4"/>
    </row>
    <row r="60" spans="1:5" x14ac:dyDescent="0.25">
      <c r="A60" s="140"/>
      <c r="B60" s="207"/>
      <c r="C60" s="199"/>
      <c r="D60" s="199"/>
      <c r="E60" s="4"/>
    </row>
    <row r="61" spans="1:5" ht="6.75" customHeight="1" thickBot="1" x14ac:dyDescent="0.3">
      <c r="A61" s="18"/>
      <c r="B61" s="151"/>
      <c r="C61" s="119"/>
      <c r="D61" s="119"/>
      <c r="E61" s="4"/>
    </row>
    <row r="62" spans="1:5" s="11" customFormat="1" ht="21.95" customHeight="1" x14ac:dyDescent="0.3">
      <c r="A62" s="162" t="str">
        <f ca="1">OFFSET($C62,0,$E$1-1)</f>
        <v>Balance</v>
      </c>
      <c r="B62" s="118"/>
      <c r="C62" s="173" t="s">
        <v>4</v>
      </c>
      <c r="D62" s="173" t="s">
        <v>73</v>
      </c>
    </row>
    <row r="63" spans="1:5" ht="15.75" thickBot="1" x14ac:dyDescent="0.3">
      <c r="A63" s="22"/>
      <c r="B63" s="151"/>
      <c r="C63" s="174"/>
      <c r="D63" s="174" t="s">
        <v>67</v>
      </c>
      <c r="E63" s="4"/>
    </row>
    <row r="64" spans="1:5" ht="6.75" customHeight="1" x14ac:dyDescent="0.25">
      <c r="A64" s="16"/>
      <c r="B64" s="118"/>
      <c r="C64" s="140"/>
      <c r="D64" s="140"/>
      <c r="E64" s="4"/>
    </row>
    <row r="65" spans="1:5" ht="61.5" customHeight="1" x14ac:dyDescent="0.25">
      <c r="A65" s="16"/>
      <c r="B65" s="155" t="str">
        <f t="shared" ca="1" si="1"/>
        <v>Indberetningen skal indeholde regnskabsdata for det udtrukkede cvr nr., indtast i højre kolonne (grå felter). 
Hvis jeres firma er et moderselskab, skal I kun indtaste oplysninger om moderselskabet, ikke hele koncernen
Pkt.19 til 60, skal stemme overens med den officielle Årsrapport</v>
      </c>
      <c r="C65" s="183" t="s">
        <v>493</v>
      </c>
      <c r="D65" s="153" t="s">
        <v>544</v>
      </c>
      <c r="E65" s="4"/>
    </row>
    <row r="66" spans="1:5" ht="6.75" customHeight="1" x14ac:dyDescent="0.25">
      <c r="A66" s="16"/>
      <c r="B66" s="118"/>
      <c r="C66" s="119"/>
      <c r="D66" s="119"/>
      <c r="E66" s="4"/>
    </row>
    <row r="67" spans="1:5" s="7" customFormat="1" ht="9.9499999999999993" customHeight="1" x14ac:dyDescent="0.25">
      <c r="A67" s="17"/>
      <c r="B67" s="118"/>
      <c r="C67" s="171"/>
      <c r="D67" s="171"/>
    </row>
    <row r="68" spans="1:5" ht="20.100000000000001" customHeight="1" x14ac:dyDescent="0.3">
      <c r="A68" s="223" t="str">
        <f ca="1">OFFSET($C68,0,$E$1-1)</f>
        <v>Passiver</v>
      </c>
      <c r="B68" s="144"/>
      <c r="C68" s="169" t="s">
        <v>5</v>
      </c>
      <c r="D68" s="169" t="s">
        <v>75</v>
      </c>
      <c r="E68" s="4"/>
    </row>
    <row r="69" spans="1:5" ht="26.25" customHeight="1" thickBot="1" x14ac:dyDescent="0.3">
      <c r="A69" s="214">
        <v>55</v>
      </c>
      <c r="B69" s="152" t="str">
        <f t="shared" ca="1" si="1"/>
        <v>Egenkapital ultimo (+/-)</v>
      </c>
      <c r="C69" s="119" t="s">
        <v>332</v>
      </c>
      <c r="D69" s="119" t="s">
        <v>333</v>
      </c>
      <c r="E69" s="4"/>
    </row>
    <row r="70" spans="1:5" ht="8.1" customHeight="1" x14ac:dyDescent="0.25">
      <c r="A70" s="16"/>
      <c r="B70" s="118"/>
      <c r="C70" s="175"/>
      <c r="D70" s="175"/>
      <c r="E70" s="4"/>
    </row>
    <row r="71" spans="1:5" s="7" customFormat="1" ht="21.95" customHeight="1" thickBot="1" x14ac:dyDescent="0.3">
      <c r="A71" s="216">
        <v>61</v>
      </c>
      <c r="B71" s="163" t="str">
        <f t="shared" ca="1" si="1"/>
        <v>Passiver i alt</v>
      </c>
      <c r="C71" s="104" t="s">
        <v>32</v>
      </c>
      <c r="D71" s="104" t="s">
        <v>118</v>
      </c>
    </row>
    <row r="72" spans="1:5" s="7" customFormat="1" ht="9.9499999999999993" customHeight="1" thickTop="1" x14ac:dyDescent="0.25">
      <c r="A72" s="17"/>
      <c r="B72" s="118"/>
      <c r="C72" s="171"/>
      <c r="D72" s="171"/>
    </row>
    <row r="73" spans="1:5" ht="6.75" customHeight="1" thickBot="1" x14ac:dyDescent="0.3">
      <c r="A73" s="18"/>
      <c r="B73" s="151"/>
      <c r="C73" s="80"/>
      <c r="D73" s="80"/>
      <c r="E73" s="4"/>
    </row>
    <row r="74" spans="1:5" ht="21.95" customHeight="1" x14ac:dyDescent="0.3">
      <c r="A74" s="162" t="str">
        <f ca="1">OFFSET($C74,0,$E$1-1)</f>
        <v>Regnskabsårets investeringer</v>
      </c>
      <c r="B74" s="118"/>
      <c r="C74" s="175" t="s">
        <v>7</v>
      </c>
      <c r="D74" s="175" t="s">
        <v>82</v>
      </c>
      <c r="E74" s="4"/>
    </row>
    <row r="75" spans="1:5" ht="15.75" thickBot="1" x14ac:dyDescent="0.3">
      <c r="A75" s="18"/>
      <c r="B75" s="151">
        <f t="shared" ca="1" si="1"/>
        <v>0</v>
      </c>
      <c r="C75" s="176"/>
      <c r="D75" s="176" t="s">
        <v>67</v>
      </c>
      <c r="E75" s="4"/>
    </row>
    <row r="76" spans="1:5" ht="6.75" customHeight="1" x14ac:dyDescent="0.25">
      <c r="A76" s="16"/>
      <c r="B76" s="118"/>
      <c r="C76" s="177"/>
      <c r="D76" s="177"/>
      <c r="E76" s="4"/>
    </row>
    <row r="77" spans="1:5" x14ac:dyDescent="0.25">
      <c r="B77" s="185" t="str">
        <f t="shared" ca="1" si="1"/>
        <v>Investeringer omfatter alene aktiver, der er bestemt til firmaets vedvarende eje eller brug.</v>
      </c>
      <c r="C77" s="183" t="s">
        <v>6</v>
      </c>
      <c r="D77" s="153" t="s">
        <v>523</v>
      </c>
      <c r="E77" s="4"/>
    </row>
    <row r="78" spans="1:5" ht="6.75" customHeight="1" x14ac:dyDescent="0.25">
      <c r="A78" s="16"/>
      <c r="B78" s="118"/>
      <c r="C78" s="119"/>
      <c r="D78" s="119"/>
      <c r="E78" s="4"/>
    </row>
    <row r="79" spans="1:5" ht="20.100000000000001" customHeight="1" x14ac:dyDescent="0.25">
      <c r="A79" s="50" t="str">
        <f ca="1">OFFSET($C79,0,$E$1-1)</f>
        <v>Tilgang</v>
      </c>
      <c r="B79" s="144"/>
      <c r="C79" s="169" t="s">
        <v>8</v>
      </c>
      <c r="D79" s="169" t="s">
        <v>76</v>
      </c>
      <c r="E79" s="4"/>
    </row>
    <row r="80" spans="1:5" ht="6.75" customHeight="1" x14ac:dyDescent="0.25">
      <c r="A80" s="16"/>
      <c r="B80" s="118"/>
      <c r="C80" s="80"/>
      <c r="D80" s="80"/>
      <c r="E80" s="4"/>
    </row>
    <row r="81" spans="1:5" ht="54.75" customHeight="1" x14ac:dyDescent="0.25">
      <c r="A81" s="117"/>
      <c r="B81" s="186" t="str">
        <f t="shared" ca="1" si="1"/>
        <v>Under tilgang anføres værdien før bogføringsmæssige og finansielle reguleringer,
fx forskudsafskrivninger, kurstab og offentlige tilskud. 
Overførsel (som følge af færdiggørelse) fra pkt. 66 og 77 til andre punkter anses ikke for tilgang.</v>
      </c>
      <c r="C81" s="186" t="s">
        <v>116</v>
      </c>
      <c r="D81" s="186" t="s">
        <v>545</v>
      </c>
      <c r="E81" s="4"/>
    </row>
    <row r="82" spans="1:5" s="16" customFormat="1" ht="12.75" customHeight="1" x14ac:dyDescent="0.25">
      <c r="B82" s="118"/>
      <c r="C82" s="119"/>
      <c r="D82" s="119"/>
    </row>
    <row r="83" spans="1:5" ht="152.25" customHeight="1" x14ac:dyDescent="0.25">
      <c r="A83" s="16"/>
      <c r="B83" s="186" t="str">
        <f t="shared" ca="1" si="1"/>
        <v>Medtages: 
• Aktiverede udgifter til egenproduktion af såvel materielle og immaterielle anlægsaktiver
• Hvis der i regnskabsåret er indgået nye finansielle leasingkontrakter, skal leasings-aktivernes anskaffelsessum medtages (dog ikke IFRS16 leasing)
Medtages ikke 
• Køb af byggegrunde eller opførelsesudgifter til nybyggeri, der er bestemt til videresalg
• Moms, samt småinventar/driftsmidler, der straks-udgiftsføres i resultatopgørelsen
• TIl-og afgang i anlægsaktiverne i forbindelse med fusion/spaltning skal ikke medtages
• Til- og afgang af IFRS16 aktiver</v>
      </c>
      <c r="C83" s="186" t="s">
        <v>582</v>
      </c>
      <c r="D83" s="186" t="s">
        <v>522</v>
      </c>
      <c r="E83" s="4"/>
    </row>
    <row r="84" spans="1:5" s="46" customFormat="1" ht="9" customHeight="1" thickBot="1" x14ac:dyDescent="0.3">
      <c r="A84" s="18"/>
      <c r="B84" s="151"/>
      <c r="C84" s="169"/>
      <c r="D84" s="169"/>
    </row>
    <row r="85" spans="1:5" ht="42" customHeight="1" x14ac:dyDescent="0.25">
      <c r="A85" s="117"/>
      <c r="B85" s="222" t="str">
        <f t="shared" ca="1" si="1"/>
        <v>Immaterielle anlægsaktiver</v>
      </c>
      <c r="C85" s="178" t="s">
        <v>15</v>
      </c>
      <c r="D85" s="178" t="s">
        <v>524</v>
      </c>
      <c r="E85" s="4"/>
    </row>
    <row r="86" spans="1:5" ht="45" x14ac:dyDescent="0.25">
      <c r="A86" s="146">
        <v>62</v>
      </c>
      <c r="B86" s="144" t="str">
        <f t="shared" ca="1" si="1"/>
        <v>Tilgang af Færdiggjorte udviklingsprojekter til kostpris
• Bemærk at overførsel fra posten immaterielle aktiver under udvikling ikke er en tilgang</v>
      </c>
      <c r="C86" s="118" t="s">
        <v>560</v>
      </c>
      <c r="D86" s="118" t="s">
        <v>525</v>
      </c>
      <c r="E86" s="4"/>
    </row>
    <row r="87" spans="1:5" ht="45" x14ac:dyDescent="0.25">
      <c r="A87" s="146">
        <v>63</v>
      </c>
      <c r="B87" s="144" t="str">
        <f t="shared" ca="1" si="1"/>
        <v>Tilgang af Erhvervede koncessioner, patenter, licenser, varemærker samt lignende rettigheder til kostpris
• Bemærk at overførsel fra posten immaterielle aktiver under udvikling ikke er en tilgang</v>
      </c>
      <c r="C87" s="206" t="s">
        <v>561</v>
      </c>
      <c r="D87" s="62" t="s">
        <v>526</v>
      </c>
      <c r="E87" s="4"/>
    </row>
    <row r="88" spans="1:5" ht="45" x14ac:dyDescent="0.25">
      <c r="A88" s="209">
        <v>64</v>
      </c>
      <c r="B88" s="218" t="str">
        <f t="shared" ca="1" si="1"/>
        <v>Tilgang af Software til kostpris
• Bemærk at overførsel fra posten immaterielle aktiver under udvikling ikke er en tilgang</v>
      </c>
      <c r="C88" s="62" t="s">
        <v>562</v>
      </c>
      <c r="D88" s="62" t="s">
        <v>527</v>
      </c>
      <c r="E88" s="4"/>
    </row>
    <row r="89" spans="1:5" ht="45" x14ac:dyDescent="0.25">
      <c r="A89" s="209">
        <v>65</v>
      </c>
      <c r="B89" s="218" t="str">
        <f t="shared" ca="1" si="1"/>
        <v>Tilgang af Goodwill
• Bemærk at overførsel fra posten immaterielle aktiver under udvikling ikke er en tilgang</v>
      </c>
      <c r="C89" s="205" t="s">
        <v>563</v>
      </c>
      <c r="D89" s="135" t="s">
        <v>528</v>
      </c>
      <c r="E89" s="4"/>
    </row>
    <row r="90" spans="1:5" ht="27" customHeight="1" thickBot="1" x14ac:dyDescent="0.3">
      <c r="A90" s="219">
        <v>66</v>
      </c>
      <c r="B90" s="220" t="str">
        <f t="shared" ca="1" si="1"/>
        <v>Tilgang af Immaterialle aktiver under udvikling</v>
      </c>
      <c r="C90" s="119" t="s">
        <v>355</v>
      </c>
      <c r="D90" s="119" t="s">
        <v>59</v>
      </c>
      <c r="E90" s="4"/>
    </row>
    <row r="91" spans="1:5" s="7" customFormat="1" ht="33" customHeight="1" x14ac:dyDescent="0.25">
      <c r="A91" s="139">
        <v>67</v>
      </c>
      <c r="B91" s="156" t="str">
        <f t="shared" ca="1" si="1"/>
        <v>Immaterielle anlægsaktiver i alt</v>
      </c>
      <c r="C91" s="167" t="s">
        <v>33</v>
      </c>
      <c r="D91" s="167" t="s">
        <v>84</v>
      </c>
    </row>
    <row r="92" spans="1:5" ht="24.75" customHeight="1" x14ac:dyDescent="0.25">
      <c r="A92" s="145"/>
      <c r="B92" s="200" t="str">
        <f t="shared" ca="1" si="1"/>
        <v>Grunde og bygninger</v>
      </c>
      <c r="C92" s="179" t="s">
        <v>77</v>
      </c>
      <c r="D92" s="179" t="s">
        <v>74</v>
      </c>
      <c r="E92" s="4"/>
    </row>
    <row r="93" spans="1:5" ht="60" customHeight="1" x14ac:dyDescent="0.25">
      <c r="A93" s="146">
        <v>68</v>
      </c>
      <c r="B93" s="144" t="str">
        <f t="shared" ca="1" si="1"/>
        <v>Tilgang/Køb af eksisterende bygninger (inkl. grundværdi)
• Bemærk, at overførsel fra posten: Aktiver under opførelse ikke er en tilgang</v>
      </c>
      <c r="C93" s="118" t="s">
        <v>535</v>
      </c>
      <c r="D93" s="118" t="s">
        <v>529</v>
      </c>
      <c r="E93" s="4"/>
    </row>
    <row r="94" spans="1:5" ht="59.25" customHeight="1" x14ac:dyDescent="0.25">
      <c r="A94" s="209">
        <v>69</v>
      </c>
      <c r="B94" s="218" t="str">
        <f t="shared" ca="1" si="1"/>
        <v>Tilgang af opførelsesudgifter for nybygninger (ekskl. grunde)
• Bemærk, at overførsel fra posten: Aktiver under opførelse ikke er en tilgang</v>
      </c>
      <c r="C94" s="62" t="s">
        <v>536</v>
      </c>
      <c r="D94" s="62" t="s">
        <v>530</v>
      </c>
      <c r="E94" s="4"/>
    </row>
    <row r="95" spans="1:5" ht="39.75" customHeight="1" x14ac:dyDescent="0.25">
      <c r="A95" s="209">
        <v>70</v>
      </c>
      <c r="B95" s="218" t="str">
        <f t="shared" ca="1" si="1"/>
        <v>Tilgang/Køb af ubebyggede grunde</v>
      </c>
      <c r="C95" s="48" t="s">
        <v>356</v>
      </c>
      <c r="D95" s="62" t="s">
        <v>531</v>
      </c>
      <c r="E95" s="4"/>
    </row>
    <row r="96" spans="1:5" ht="76.5" customHeight="1" x14ac:dyDescent="0.25">
      <c r="A96" s="146">
        <v>71</v>
      </c>
      <c r="B96" s="144" t="str">
        <f t="shared" ca="1" si="1"/>
        <v>Tilgang af ombygning af bygninger til kostpris
Medtages ikke:
• Omkostninger til ombygning af lejede lokaler angives i pkt. 75
• Bemærk, at overførsel fra posten: Aktiver under opførelse ikke er en tilgang</v>
      </c>
      <c r="C96" s="135" t="s">
        <v>537</v>
      </c>
      <c r="D96" s="135" t="s">
        <v>532</v>
      </c>
      <c r="E96" s="4"/>
    </row>
    <row r="97" spans="1:5" ht="61.5" customHeight="1" thickBot="1" x14ac:dyDescent="0.3">
      <c r="A97" s="219">
        <v>72</v>
      </c>
      <c r="B97" s="220" t="str">
        <f t="shared" ca="1" si="1"/>
        <v>Tilgang af veje, havne, pladser o.l. til kostpris
• Bemærk, at overførsel fra posten ¨Aktiver under opførelse¨ ikke er en tilgang</v>
      </c>
      <c r="C97" s="62" t="s">
        <v>490</v>
      </c>
      <c r="D97" s="62" t="s">
        <v>491</v>
      </c>
      <c r="E97" s="4"/>
    </row>
    <row r="98" spans="1:5" s="6" customFormat="1" ht="30" customHeight="1" x14ac:dyDescent="0.25">
      <c r="A98" s="139">
        <v>73</v>
      </c>
      <c r="B98" s="156" t="str">
        <f t="shared" ca="1" si="1"/>
        <v>Fast ejendom i alt</v>
      </c>
      <c r="C98" s="167" t="s">
        <v>35</v>
      </c>
      <c r="D98" s="167" t="s">
        <v>85</v>
      </c>
    </row>
    <row r="99" spans="1:5" ht="27.75" customHeight="1" x14ac:dyDescent="0.25">
      <c r="A99" s="145"/>
      <c r="B99" s="200" t="str">
        <f t="shared" ca="1" si="1"/>
        <v>Driftsmidler</v>
      </c>
      <c r="C99" s="179" t="s">
        <v>9</v>
      </c>
      <c r="D99" s="179" t="s">
        <v>120</v>
      </c>
      <c r="E99" s="4"/>
    </row>
    <row r="100" spans="1:5" ht="45" x14ac:dyDescent="0.25">
      <c r="A100" s="146">
        <v>74</v>
      </c>
      <c r="B100" s="144" t="str">
        <f t="shared" ca="1" si="1"/>
        <v>Tilgang af produktionsanlæg og maskiner
• Bemærk, at overførsel fra posten: Aktiver under opførelse ikke er en tilgang</v>
      </c>
      <c r="C100" s="82" t="s">
        <v>538</v>
      </c>
      <c r="D100" s="82" t="s">
        <v>533</v>
      </c>
      <c r="E100" s="4"/>
    </row>
    <row r="101" spans="1:5" ht="77.25" customHeight="1" thickBot="1" x14ac:dyDescent="0.3">
      <c r="A101" s="219">
        <v>75</v>
      </c>
      <c r="B101" s="220" t="str">
        <f t="shared" ref="B101:B144" ca="1" si="2">OFFSET($C101,0,$E$1-1)</f>
        <v xml:space="preserve">Tilgang af andre anlæg, driftsmateriel og inventar til kostpris 
• Bemærk, at overførsel fra posten: Aktiver under opførelse ikke er en tilgang
(inkl. omkostninger til inventar i, og ombygning af lejede lokaler) </v>
      </c>
      <c r="C101" s="118" t="s">
        <v>539</v>
      </c>
      <c r="D101" s="118" t="s">
        <v>534</v>
      </c>
      <c r="E101" s="4"/>
    </row>
    <row r="102" spans="1:5" s="6" customFormat="1" ht="12.75" customHeight="1" x14ac:dyDescent="0.25">
      <c r="A102" s="139">
        <v>76</v>
      </c>
      <c r="B102" s="156" t="str">
        <f t="shared" ca="1" si="2"/>
        <v>Driftsmidler i alt</v>
      </c>
      <c r="C102" s="167" t="s">
        <v>58</v>
      </c>
      <c r="D102" s="167" t="s">
        <v>121</v>
      </c>
    </row>
    <row r="103" spans="1:5" s="12" customFormat="1" ht="9.75" customHeight="1" x14ac:dyDescent="0.25">
      <c r="A103" s="146"/>
      <c r="B103" s="144"/>
      <c r="C103" s="180"/>
      <c r="D103" s="180"/>
    </row>
    <row r="104" spans="1:5" ht="30" x14ac:dyDescent="0.25">
      <c r="A104" s="140">
        <v>77</v>
      </c>
      <c r="B104" s="118" t="str">
        <f t="shared" ca="1" si="2"/>
        <v>Tilgang af materielle anlægsaktiver under udførelse og 
forudbetalinger for materielle anlægsaktiver</v>
      </c>
      <c r="C104" s="82" t="s">
        <v>110</v>
      </c>
      <c r="D104" s="82" t="s">
        <v>540</v>
      </c>
      <c r="E104" s="4"/>
    </row>
    <row r="105" spans="1:5" ht="8.1" customHeight="1" thickBot="1" x14ac:dyDescent="0.3">
      <c r="A105" s="18"/>
      <c r="B105" s="151"/>
      <c r="C105" s="119"/>
      <c r="D105" s="119"/>
      <c r="E105" s="4"/>
    </row>
    <row r="106" spans="1:5" s="7" customFormat="1" ht="21.95" customHeight="1" thickBot="1" x14ac:dyDescent="0.3">
      <c r="A106" s="216">
        <v>78</v>
      </c>
      <c r="B106" s="212" t="str">
        <f t="shared" ca="1" si="2"/>
        <v>Tilgang i alt</v>
      </c>
      <c r="C106" s="104" t="s">
        <v>36</v>
      </c>
      <c r="D106" s="104" t="s">
        <v>61</v>
      </c>
    </row>
    <row r="107" spans="1:5" s="7" customFormat="1" ht="9.9499999999999993" customHeight="1" thickTop="1" x14ac:dyDescent="0.25">
      <c r="A107" s="17"/>
      <c r="B107" s="118"/>
      <c r="C107" s="171"/>
      <c r="D107" s="171"/>
    </row>
    <row r="108" spans="1:5" ht="20.100000000000001" customHeight="1" x14ac:dyDescent="0.25">
      <c r="A108" s="50" t="str">
        <f ca="1">OFFSET($C108,0,$E$1-1)</f>
        <v>Afgang (til bogført værdi)</v>
      </c>
      <c r="B108" s="144"/>
      <c r="C108" s="169" t="s">
        <v>20</v>
      </c>
      <c r="D108" s="169" t="s">
        <v>99</v>
      </c>
      <c r="E108" s="4"/>
    </row>
    <row r="109" spans="1:5" ht="6" customHeight="1" x14ac:dyDescent="0.25">
      <c r="A109" s="16"/>
      <c r="B109" s="118"/>
      <c r="C109" s="119"/>
      <c r="D109" s="118"/>
      <c r="E109" s="4"/>
    </row>
    <row r="110" spans="1:5" ht="28.5" customHeight="1" x14ac:dyDescent="0.25">
      <c r="A110" s="16"/>
      <c r="B110" s="213" t="str">
        <f t="shared" ca="1" si="2"/>
        <v>Under afgang anføres afgangen af aktiver i kostpriser samt de tilbageførte afskrivninger/nedskrivninger i forbindelse med årets afgang</v>
      </c>
      <c r="C110" s="183" t="s">
        <v>428</v>
      </c>
      <c r="D110" s="153" t="s">
        <v>576</v>
      </c>
      <c r="E110" s="4"/>
    </row>
    <row r="111" spans="1:5" ht="111" customHeight="1" x14ac:dyDescent="0.25">
      <c r="A111" s="117"/>
      <c r="B111" s="186" t="str">
        <f t="shared" ca="1" si="2"/>
        <v>• Værdien af afgangen til kostpris (pkt. 79-90) Inkl evt. værdireguleringer (opskrivninger)
• Værdien af de tilbageførte afskrivninger på årets afgang (pkt. 91-102) inkl. evt. værdireguleringer (nedskrivninger)
Bemærk at overførsler fra projekter under udvikling til andre anlægsaktiver ikke er reel afgang og skal derfor ikke medtages. 
Tilbageførte afskrivninger kan/må ikke overskride kostpris-værdien</v>
      </c>
      <c r="C111" s="183" t="s">
        <v>558</v>
      </c>
      <c r="D111" s="153" t="s">
        <v>546</v>
      </c>
      <c r="E111" s="4"/>
    </row>
    <row r="112" spans="1:5" ht="6" customHeight="1" x14ac:dyDescent="0.25">
      <c r="A112" s="16"/>
      <c r="B112" s="118"/>
      <c r="C112" s="119"/>
      <c r="D112" s="119"/>
      <c r="E112" s="4"/>
    </row>
    <row r="113" spans="1:5" ht="30" customHeight="1" x14ac:dyDescent="0.25">
      <c r="A113" s="117"/>
      <c r="B113" s="200" t="str">
        <f t="shared" ca="1" si="2"/>
        <v>Afgang immaterielle anlægsaktiver</v>
      </c>
      <c r="C113" s="171" t="s">
        <v>94</v>
      </c>
      <c r="D113" s="179" t="s">
        <v>78</v>
      </c>
      <c r="E113" s="4"/>
    </row>
    <row r="114" spans="1:5" ht="23.25" customHeight="1" x14ac:dyDescent="0.25">
      <c r="A114" s="146">
        <v>79</v>
      </c>
      <c r="B114" s="144" t="str">
        <f t="shared" ca="1" si="2"/>
        <v>Afgang af færdiggjorte udviklingsprojekter til kostpris</v>
      </c>
      <c r="C114" s="119" t="s">
        <v>16</v>
      </c>
      <c r="D114" s="119" t="s">
        <v>366</v>
      </c>
      <c r="E114" s="4"/>
    </row>
    <row r="115" spans="1:5" ht="30" x14ac:dyDescent="0.25">
      <c r="A115" s="209">
        <v>80</v>
      </c>
      <c r="B115" s="218" t="str">
        <f t="shared" ca="1" si="2"/>
        <v>Afgang af erhvervede koncessioner, patenter, licenser, varemærker 
samt lignende rettigheder til kostpris</v>
      </c>
      <c r="C115" s="62" t="s">
        <v>37</v>
      </c>
      <c r="D115" s="62" t="s">
        <v>122</v>
      </c>
      <c r="E115" s="4"/>
    </row>
    <row r="116" spans="1:5" ht="24" customHeight="1" x14ac:dyDescent="0.25">
      <c r="A116" s="146">
        <v>81</v>
      </c>
      <c r="B116" s="144" t="str">
        <f t="shared" ca="1" si="2"/>
        <v>Afgang af software til kostpris</v>
      </c>
      <c r="C116" s="57" t="s">
        <v>17</v>
      </c>
      <c r="D116" s="57" t="s">
        <v>593</v>
      </c>
      <c r="E116" s="4"/>
    </row>
    <row r="117" spans="1:5" ht="24" customHeight="1" thickBot="1" x14ac:dyDescent="0.3">
      <c r="A117" s="219">
        <v>82</v>
      </c>
      <c r="B117" s="220" t="str">
        <f t="shared" ca="1" si="2"/>
        <v>Afgang af goodwill til kostpris</v>
      </c>
      <c r="C117" s="119" t="s">
        <v>18</v>
      </c>
      <c r="D117" s="119" t="s">
        <v>594</v>
      </c>
      <c r="E117" s="4"/>
    </row>
    <row r="118" spans="1:5" s="6" customFormat="1" ht="30" x14ac:dyDescent="0.25">
      <c r="A118" s="139">
        <v>83</v>
      </c>
      <c r="B118" s="156" t="str">
        <f t="shared" ca="1" si="2"/>
        <v>Afgang immaterielle anlægsaktiver til kostpris i alt
(pkt.79+80+81+82)</v>
      </c>
      <c r="C118" s="184" t="s">
        <v>114</v>
      </c>
      <c r="D118" s="167" t="s">
        <v>84</v>
      </c>
    </row>
    <row r="119" spans="1:5" ht="20.100000000000001" customHeight="1" x14ac:dyDescent="0.25">
      <c r="A119" s="140"/>
      <c r="B119" s="200" t="str">
        <f t="shared" ca="1" si="2"/>
        <v>Afgang af grunde og bygninger</v>
      </c>
      <c r="C119" s="171" t="s">
        <v>97</v>
      </c>
      <c r="D119" s="179" t="s">
        <v>74</v>
      </c>
      <c r="E119" s="4"/>
    </row>
    <row r="120" spans="1:5" ht="19.5" customHeight="1" x14ac:dyDescent="0.25">
      <c r="A120" s="146">
        <v>84</v>
      </c>
      <c r="B120" s="144" t="str">
        <f t="shared" ca="1" si="2"/>
        <v>Afgang af grunde og bygninger (inkl. grundværdi) til kostpris</v>
      </c>
      <c r="C120" s="119" t="s">
        <v>22</v>
      </c>
      <c r="D120" s="119" t="s">
        <v>101</v>
      </c>
      <c r="E120" s="4"/>
    </row>
    <row r="121" spans="1:5" ht="19.5" customHeight="1" x14ac:dyDescent="0.25">
      <c r="A121" s="146">
        <v>85</v>
      </c>
      <c r="B121" s="144" t="str">
        <f t="shared" ca="1" si="2"/>
        <v>Afgang af ubebyggede grunde til kostpris</v>
      </c>
      <c r="C121" s="57" t="s">
        <v>38</v>
      </c>
      <c r="D121" s="57" t="s">
        <v>102</v>
      </c>
      <c r="E121" s="4"/>
    </row>
    <row r="122" spans="1:5" ht="19.5" customHeight="1" thickBot="1" x14ac:dyDescent="0.3">
      <c r="A122" s="219">
        <v>86</v>
      </c>
      <c r="B122" s="220" t="str">
        <f t="shared" ca="1" si="2"/>
        <v>Afgang af veje, havne, pladser o.l. til kostpris</v>
      </c>
      <c r="C122" s="119" t="s">
        <v>39</v>
      </c>
      <c r="D122" s="119" t="s">
        <v>595</v>
      </c>
      <c r="E122" s="4"/>
    </row>
    <row r="123" spans="1:5" s="6" customFormat="1" ht="36" customHeight="1" x14ac:dyDescent="0.25">
      <c r="A123" s="139">
        <v>87</v>
      </c>
      <c r="B123" s="156" t="str">
        <f t="shared" ca="1" si="2"/>
        <v>Afgang af grunde og bygninger til kostpris i alt
(pkt. 84+85+86)</v>
      </c>
      <c r="C123" s="184" t="s">
        <v>111</v>
      </c>
      <c r="D123" s="167" t="s">
        <v>85</v>
      </c>
    </row>
    <row r="124" spans="1:5" ht="20.100000000000001" customHeight="1" x14ac:dyDescent="0.25">
      <c r="A124" s="140"/>
      <c r="B124" s="200" t="str">
        <f t="shared" ca="1" si="2"/>
        <v>Afgang af driftsmidler</v>
      </c>
      <c r="C124" s="179" t="s">
        <v>95</v>
      </c>
      <c r="D124" s="179" t="s">
        <v>596</v>
      </c>
      <c r="E124" s="4"/>
    </row>
    <row r="125" spans="1:5" ht="24" customHeight="1" x14ac:dyDescent="0.25">
      <c r="A125" s="146">
        <v>88</v>
      </c>
      <c r="B125" s="144" t="str">
        <f t="shared" ca="1" si="2"/>
        <v>Afgang af produktionsanlæg og maskiner til kostpris</v>
      </c>
      <c r="C125" s="119" t="s">
        <v>40</v>
      </c>
      <c r="D125" s="119" t="s">
        <v>597</v>
      </c>
      <c r="E125" s="4"/>
    </row>
    <row r="126" spans="1:5" customFormat="1" ht="30.75" thickBot="1" x14ac:dyDescent="0.3">
      <c r="A126" s="219">
        <v>89</v>
      </c>
      <c r="B126" s="220" t="str">
        <f t="shared" ca="1" si="2"/>
        <v>Afgang af andre anlæg, driftsmateriel og inventar til kostpris, 
inkl. afgang af inventar i lejede lokaler</v>
      </c>
      <c r="C126" s="118" t="s">
        <v>115</v>
      </c>
      <c r="D126" s="119" t="s">
        <v>598</v>
      </c>
    </row>
    <row r="127" spans="1:5" s="6" customFormat="1" ht="29.25" customHeight="1" x14ac:dyDescent="0.25">
      <c r="A127" s="139">
        <v>90</v>
      </c>
      <c r="B127" s="156" t="str">
        <f t="shared" ca="1" si="2"/>
        <v>Afgang af driftsmidler til kostpris i alt
(pkt. 88+89)</v>
      </c>
      <c r="C127" s="184" t="s">
        <v>113</v>
      </c>
      <c r="D127" s="167" t="s">
        <v>60</v>
      </c>
    </row>
    <row r="128" spans="1:5" ht="28.5" customHeight="1" x14ac:dyDescent="0.25">
      <c r="A128" s="148"/>
      <c r="B128" s="200" t="str">
        <f t="shared" ca="1" si="2"/>
        <v>Tilbageførte afskrivninger immaterielle anlægsaktiver</v>
      </c>
      <c r="C128" s="179" t="s">
        <v>19</v>
      </c>
      <c r="D128" s="179" t="s">
        <v>488</v>
      </c>
      <c r="E128" s="4"/>
    </row>
    <row r="129" spans="1:5" ht="23.25" customHeight="1" x14ac:dyDescent="0.25">
      <c r="A129" s="146">
        <v>91</v>
      </c>
      <c r="B129" s="144" t="str">
        <f t="shared" ca="1" si="2"/>
        <v>Tilbageførte afskrivninger på årets afgang af færdiggjorte udviklingsprojekter</v>
      </c>
      <c r="C129" s="119" t="s">
        <v>96</v>
      </c>
      <c r="D129" s="119" t="s">
        <v>578</v>
      </c>
      <c r="E129" s="4"/>
    </row>
    <row r="130" spans="1:5" ht="46.5" customHeight="1" x14ac:dyDescent="0.25">
      <c r="A130" s="140">
        <v>92</v>
      </c>
      <c r="B130" s="207" t="str">
        <f t="shared" ca="1" si="2"/>
        <v>Tilbageførte afskrivninger på årets afgang af erhvervede koncessioner, 
patenter, licenser, varemærker samt lignende rettigheder</v>
      </c>
      <c r="C130" s="62" t="s">
        <v>88</v>
      </c>
      <c r="D130" s="62" t="s">
        <v>599</v>
      </c>
      <c r="E130" s="4"/>
    </row>
    <row r="131" spans="1:5" ht="21.75" customHeight="1" x14ac:dyDescent="0.25">
      <c r="A131" s="146">
        <v>93</v>
      </c>
      <c r="B131" s="144" t="str">
        <f t="shared" ca="1" si="2"/>
        <v>Tilbageførte afskrivninger på årets afgang af software</v>
      </c>
      <c r="C131" s="57" t="s">
        <v>89</v>
      </c>
      <c r="D131" s="57" t="s">
        <v>362</v>
      </c>
      <c r="E131" s="4"/>
    </row>
    <row r="132" spans="1:5" ht="22.5" customHeight="1" thickBot="1" x14ac:dyDescent="0.3">
      <c r="A132" s="219">
        <v>94</v>
      </c>
      <c r="B132" s="220" t="str">
        <f t="shared" ca="1" si="2"/>
        <v>Tilbageførte afskrivninger på årets afgang af goodwill</v>
      </c>
      <c r="C132" s="119" t="s">
        <v>90</v>
      </c>
      <c r="D132" s="119" t="s">
        <v>361</v>
      </c>
      <c r="E132" s="4"/>
    </row>
    <row r="133" spans="1:5" s="6" customFormat="1" ht="25.5" customHeight="1" x14ac:dyDescent="0.25">
      <c r="A133" s="139">
        <v>95</v>
      </c>
      <c r="B133" s="156" t="str">
        <f t="shared" ca="1" si="2"/>
        <v>Tilbageførte afskrivninger immaterielle anlægsaktiver i alt</v>
      </c>
      <c r="C133" s="167" t="s">
        <v>23</v>
      </c>
      <c r="D133" s="167" t="s">
        <v>105</v>
      </c>
    </row>
    <row r="134" spans="1:5" ht="23.25" customHeight="1" x14ac:dyDescent="0.25">
      <c r="A134" s="140"/>
      <c r="B134" s="200" t="str">
        <f t="shared" ca="1" si="2"/>
        <v>Tilbageførte afskrivninger på grunde og bygninger</v>
      </c>
      <c r="C134" s="179" t="s">
        <v>45</v>
      </c>
      <c r="D134" s="179" t="s">
        <v>106</v>
      </c>
      <c r="E134" s="4"/>
    </row>
    <row r="135" spans="1:5" x14ac:dyDescent="0.25">
      <c r="A135" s="146">
        <v>96</v>
      </c>
      <c r="B135" s="144" t="str">
        <f t="shared" ca="1" si="2"/>
        <v>Tilbageførte afskrivninger på årets afgang af bygninger</v>
      </c>
      <c r="C135" s="119" t="s">
        <v>41</v>
      </c>
      <c r="D135" s="119" t="s">
        <v>579</v>
      </c>
      <c r="E135" s="4"/>
    </row>
    <row r="136" spans="1:5" ht="21" customHeight="1" x14ac:dyDescent="0.25">
      <c r="A136" s="146">
        <v>97</v>
      </c>
      <c r="B136" s="144" t="str">
        <f t="shared" ca="1" si="2"/>
        <v>Tilbageførte afskrivninger på årets afgang af ubebyggede grunde</v>
      </c>
      <c r="C136" s="57" t="s">
        <v>91</v>
      </c>
      <c r="D136" s="57" t="s">
        <v>580</v>
      </c>
      <c r="E136" s="4"/>
    </row>
    <row r="137" spans="1:5" ht="21" customHeight="1" thickBot="1" x14ac:dyDescent="0.3">
      <c r="A137" s="219">
        <v>98</v>
      </c>
      <c r="B137" s="220" t="str">
        <f t="shared" ca="1" si="2"/>
        <v>Tilbageførte afskrivninger på årets afgang af veje, havne, pladser o.l.</v>
      </c>
      <c r="C137" s="119" t="s">
        <v>92</v>
      </c>
      <c r="D137" s="119" t="s">
        <v>581</v>
      </c>
      <c r="E137" s="4"/>
    </row>
    <row r="138" spans="1:5" s="6" customFormat="1" ht="27" customHeight="1" x14ac:dyDescent="0.25">
      <c r="A138" s="139">
        <v>99</v>
      </c>
      <c r="B138" s="156" t="str">
        <f t="shared" ca="1" si="2"/>
        <v>Tilbageførte afskrivninger på grunde og bygninger i alt</v>
      </c>
      <c r="C138" s="167" t="s">
        <v>42</v>
      </c>
      <c r="D138" s="167" t="s">
        <v>107</v>
      </c>
    </row>
    <row r="139" spans="1:5" ht="24" customHeight="1" x14ac:dyDescent="0.25">
      <c r="A139" s="140"/>
      <c r="B139" s="200" t="str">
        <f t="shared" ca="1" si="2"/>
        <v>Tilbageførte afskrivninger på driftsmidler</v>
      </c>
      <c r="C139" s="179" t="s">
        <v>43</v>
      </c>
      <c r="D139" s="179" t="s">
        <v>108</v>
      </c>
      <c r="E139" s="4"/>
    </row>
    <row r="140" spans="1:5" x14ac:dyDescent="0.25">
      <c r="A140" s="146">
        <v>100</v>
      </c>
      <c r="B140" s="144" t="str">
        <f t="shared" ca="1" si="2"/>
        <v>Tilbageførte afskrivninger på årets afgang af produktionsanlæg og maskiner</v>
      </c>
      <c r="C140" s="81" t="s">
        <v>24</v>
      </c>
      <c r="D140" s="81" t="s">
        <v>363</v>
      </c>
      <c r="E140" s="4"/>
    </row>
    <row r="141" spans="1:5" customFormat="1" ht="30.75" thickBot="1" x14ac:dyDescent="0.3">
      <c r="A141" s="219">
        <v>101</v>
      </c>
      <c r="B141" s="220" t="str">
        <f t="shared" ca="1" si="2"/>
        <v>Tilbageførte afskrivninger på årets afgang af andre anlæg, 
driftsmateriel og inventar, inkl. tilbageførte afskrivninger på årets afgang af inventar i lejede lokaler</v>
      </c>
      <c r="C141" s="118" t="s">
        <v>109</v>
      </c>
      <c r="D141" s="118" t="s">
        <v>487</v>
      </c>
    </row>
    <row r="142" spans="1:5" s="6" customFormat="1" ht="26.25" customHeight="1" x14ac:dyDescent="0.25">
      <c r="A142" s="139">
        <v>102</v>
      </c>
      <c r="B142" s="156" t="str">
        <f t="shared" ca="1" si="2"/>
        <v>Tilbageførte afskrivninger på driftsmidler i alt</v>
      </c>
      <c r="C142" s="167" t="s">
        <v>44</v>
      </c>
      <c r="D142" s="167" t="s">
        <v>364</v>
      </c>
    </row>
    <row r="143" spans="1:5" s="12" customFormat="1" ht="6" customHeight="1" thickBot="1" x14ac:dyDescent="0.3">
      <c r="A143" s="221"/>
      <c r="B143" s="151"/>
      <c r="C143" s="180"/>
      <c r="D143" s="180"/>
    </row>
    <row r="144" spans="1:5" s="7" customFormat="1" ht="31.5" customHeight="1" thickBot="1" x14ac:dyDescent="0.3">
      <c r="A144" s="216">
        <v>103</v>
      </c>
      <c r="B144" s="212" t="str">
        <f t="shared" ca="1" si="2"/>
        <v>Afgang til bogført værdi i alt 
(pkt. 83+87+90-95-99-102)</v>
      </c>
      <c r="C144" s="181" t="s">
        <v>112</v>
      </c>
      <c r="D144" s="181" t="s">
        <v>489</v>
      </c>
    </row>
    <row r="145" spans="1:5" s="7" customFormat="1" ht="3.95" customHeight="1" thickTop="1" x14ac:dyDescent="0.25">
      <c r="A145" s="17"/>
      <c r="B145" s="118"/>
      <c r="C145" s="171"/>
      <c r="D145" s="171"/>
    </row>
    <row r="146" spans="1:5" ht="6.75" customHeight="1" x14ac:dyDescent="0.25">
      <c r="A146" s="16"/>
      <c r="B146" s="118"/>
      <c r="C146" s="80"/>
      <c r="D146" s="80"/>
      <c r="E146" s="4"/>
    </row>
    <row r="147" spans="1:5" x14ac:dyDescent="0.25">
      <c r="E147" s="4"/>
    </row>
    <row r="148" spans="1:5" x14ac:dyDescent="0.25">
      <c r="E148" s="4"/>
    </row>
    <row r="149" spans="1:5" x14ac:dyDescent="0.25">
      <c r="E149" s="4"/>
    </row>
    <row r="150" spans="1:5" x14ac:dyDescent="0.25">
      <c r="E150" s="4"/>
    </row>
    <row r="151" spans="1:5" x14ac:dyDescent="0.25">
      <c r="E151" s="4"/>
    </row>
    <row r="152" spans="1:5" x14ac:dyDescent="0.25">
      <c r="E152" s="4"/>
    </row>
    <row r="153" spans="1:5" x14ac:dyDescent="0.25">
      <c r="E153" s="4"/>
    </row>
    <row r="154" spans="1:5" x14ac:dyDescent="0.25">
      <c r="E154" s="4"/>
    </row>
    <row r="155" spans="1:5" x14ac:dyDescent="0.25">
      <c r="E155" s="4"/>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Group Box 1">
              <controlPr defaultSize="0" autoFill="0" autoPict="0">
                <anchor moveWithCells="1">
                  <from>
                    <xdr:col>1</xdr:col>
                    <xdr:colOff>5172075</xdr:colOff>
                    <xdr:row>0</xdr:row>
                    <xdr:rowOff>66675</xdr:rowOff>
                  </from>
                  <to>
                    <xdr:col>1</xdr:col>
                    <xdr:colOff>6686550</xdr:colOff>
                    <xdr:row>0</xdr:row>
                    <xdr:rowOff>504825</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1</xdr:col>
                    <xdr:colOff>5238750</xdr:colOff>
                    <xdr:row>0</xdr:row>
                    <xdr:rowOff>133350</xdr:rowOff>
                  </from>
                  <to>
                    <xdr:col>1</xdr:col>
                    <xdr:colOff>5676900</xdr:colOff>
                    <xdr:row>0</xdr:row>
                    <xdr:rowOff>457200</xdr:rowOff>
                  </to>
                </anchor>
              </controlPr>
            </control>
          </mc:Choice>
        </mc:AlternateContent>
        <mc:AlternateContent xmlns:mc="http://schemas.openxmlformats.org/markup-compatibility/2006">
          <mc:Choice Requires="x14">
            <control shapeId="7171" r:id="rId6" name="Option Button 3">
              <controlPr defaultSize="0" autoFill="0" autoLine="0" autoPict="0">
                <anchor moveWithCells="1">
                  <from>
                    <xdr:col>1</xdr:col>
                    <xdr:colOff>5886450</xdr:colOff>
                    <xdr:row>0</xdr:row>
                    <xdr:rowOff>133350</xdr:rowOff>
                  </from>
                  <to>
                    <xdr:col>1</xdr:col>
                    <xdr:colOff>6343650</xdr:colOff>
                    <xdr:row>0</xdr:row>
                    <xdr:rowOff>457200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8"/>
  <sheetViews>
    <sheetView topLeftCell="P1" workbookViewId="0">
      <selection activeCell="Y26" sqref="Y26"/>
    </sheetView>
  </sheetViews>
  <sheetFormatPr defaultRowHeight="15" outlineLevelCol="1" x14ac:dyDescent="0.25"/>
  <cols>
    <col min="1" max="1" width="9.7109375" hidden="1" customWidth="1" outlineLevel="1"/>
    <col min="2" max="2" width="9.140625" style="105" hidden="1" customWidth="1" outlineLevel="1"/>
    <col min="3" max="3" width="9.140625" hidden="1" customWidth="1" outlineLevel="1"/>
    <col min="4" max="4" width="135.42578125" hidden="1" customWidth="1" outlineLevel="1"/>
    <col min="5" max="9" width="9.140625" hidden="1" customWidth="1" outlineLevel="1"/>
    <col min="10" max="10" width="53" hidden="1" customWidth="1" outlineLevel="1"/>
    <col min="11" max="11" width="39.140625" hidden="1" customWidth="1" outlineLevel="1"/>
    <col min="12" max="15" width="9.140625" hidden="1" customWidth="1" outlineLevel="1"/>
    <col min="16" max="16" width="10.42578125" style="106" bestFit="1" customWidth="1" collapsed="1"/>
  </cols>
  <sheetData>
    <row r="1" spans="1:16" x14ac:dyDescent="0.25">
      <c r="P1" s="106" t="s">
        <v>132</v>
      </c>
    </row>
    <row r="2" spans="1:16" x14ac:dyDescent="0.25">
      <c r="E2" t="s">
        <v>133</v>
      </c>
      <c r="G2" t="s">
        <v>134</v>
      </c>
      <c r="J2" t="s">
        <v>135</v>
      </c>
      <c r="K2" t="s">
        <v>136</v>
      </c>
      <c r="L2" t="s">
        <v>137</v>
      </c>
      <c r="P2" s="106" t="s">
        <v>138</v>
      </c>
    </row>
    <row r="3" spans="1:16" x14ac:dyDescent="0.25">
      <c r="D3" t="s">
        <v>139</v>
      </c>
      <c r="E3">
        <f>FIND("&lt;",D3,1)</f>
        <v>1</v>
      </c>
      <c r="F3">
        <f>FIND("&gt;",D3,1)</f>
        <v>55</v>
      </c>
      <c r="G3">
        <f>FIND("&lt;",D3,F3)</f>
        <v>74</v>
      </c>
      <c r="H3">
        <f>FIND("&gt;",D3,G3)</f>
        <v>112</v>
      </c>
      <c r="J3" t="str">
        <f>MID(D3,E3,F3)</f>
        <v>&lt;c:InformationOnTypeOfSubmittedReport contextRef="c10"&gt;</v>
      </c>
      <c r="K3" s="107" t="s">
        <v>325</v>
      </c>
      <c r="L3" t="str">
        <f>MID(D3,G3,H3)</f>
        <v>&lt;/c:InformationOnTypeOfSubmittedReport&gt;</v>
      </c>
      <c r="P3" s="106" t="str">
        <f t="shared" ref="P3:P34" si="0">+J3&amp;K3&amp;L3</f>
        <v>&lt;c:InformationOnTypeOfSubmittedReport contextRef="c10"&gt;Regnskabsstatistik&lt;/c:InformationOnTypeOfSubmittedReport&gt;</v>
      </c>
    </row>
    <row r="4" spans="1:16" x14ac:dyDescent="0.25">
      <c r="D4" t="s">
        <v>140</v>
      </c>
      <c r="E4">
        <f>FIND("&lt;",D4,1)</f>
        <v>1</v>
      </c>
      <c r="F4">
        <f t="shared" ref="F4:F67" si="1">FIND("&gt;",D4,1)</f>
        <v>45</v>
      </c>
      <c r="G4">
        <f t="shared" ref="G4:G67" si="2">FIND("&lt;",D4,F4)</f>
        <v>56</v>
      </c>
      <c r="H4">
        <f t="shared" ref="H4:H67" si="3">FIND("&gt;",D4,G4)</f>
        <v>84</v>
      </c>
      <c r="J4" t="str">
        <f t="shared" ref="J4:J67" si="4">MID(D4,E4,F4)</f>
        <v>&lt;c:ReportingPeriodStartDate contextRef="c10"&gt;</v>
      </c>
      <c r="K4" s="108" t="str">
        <f>Regnskabsstatistik!F6</f>
        <v>2023-01-01</v>
      </c>
      <c r="L4" t="str">
        <f t="shared" ref="L4:L66" si="5">MID(D4,G4,H4)</f>
        <v>&lt;/c:ReportingPeriodStartDate&gt;</v>
      </c>
      <c r="P4" s="106" t="str">
        <f t="shared" si="0"/>
        <v>&lt;c:ReportingPeriodStartDate contextRef="c10"&gt;2023-01-01&lt;/c:ReportingPeriodStartDate&gt;</v>
      </c>
    </row>
    <row r="5" spans="1:16" x14ac:dyDescent="0.25">
      <c r="D5" t="s">
        <v>141</v>
      </c>
      <c r="E5">
        <f t="shared" ref="E5:E68" si="6">FIND("&lt;",D5,1)</f>
        <v>1</v>
      </c>
      <c r="F5">
        <f t="shared" si="1"/>
        <v>43</v>
      </c>
      <c r="G5">
        <f t="shared" si="2"/>
        <v>54</v>
      </c>
      <c r="H5">
        <f t="shared" si="3"/>
        <v>80</v>
      </c>
      <c r="J5" t="str">
        <f t="shared" si="4"/>
        <v>&lt;c:ReportingPeriodEndDate contextRef="c10"&gt;</v>
      </c>
      <c r="K5" s="108" t="str">
        <f>Regnskabsstatistik!G6</f>
        <v>2023-12-31</v>
      </c>
      <c r="L5" t="str">
        <f t="shared" si="5"/>
        <v>&lt;/c:ReportingPeriodEndDate&gt;</v>
      </c>
      <c r="P5" s="106" t="str">
        <f t="shared" si="0"/>
        <v>&lt;c:ReportingPeriodEndDate contextRef="c10"&gt;2023-12-31&lt;/c:ReportingPeriodEndDate&gt;</v>
      </c>
    </row>
    <row r="6" spans="1:16" x14ac:dyDescent="0.25">
      <c r="D6" t="s">
        <v>142</v>
      </c>
      <c r="E6">
        <f t="shared" si="6"/>
        <v>1</v>
      </c>
      <c r="F6">
        <f t="shared" si="1"/>
        <v>43</v>
      </c>
      <c r="G6">
        <f t="shared" si="2"/>
        <v>54</v>
      </c>
      <c r="H6">
        <f t="shared" si="3"/>
        <v>80</v>
      </c>
      <c r="J6" t="str">
        <f t="shared" si="4"/>
        <v>&lt;c:DateOfApprovalOfReport contextRef="c10"&gt;</v>
      </c>
      <c r="K6" s="108" t="str">
        <f>Regnskabsstatistik!F150</f>
        <v>2024-05-01</v>
      </c>
      <c r="L6" t="str">
        <f t="shared" si="5"/>
        <v>&lt;/c:DateOfApprovalOfReport&gt;</v>
      </c>
      <c r="P6" s="106" t="str">
        <f t="shared" si="0"/>
        <v>&lt;c:DateOfApprovalOfReport contextRef="c10"&gt;2024-05-01&lt;/c:DateOfApprovalOfReport&gt;</v>
      </c>
    </row>
    <row r="7" spans="1:16" x14ac:dyDescent="0.25">
      <c r="D7" t="s">
        <v>143</v>
      </c>
      <c r="E7">
        <f t="shared" si="6"/>
        <v>1</v>
      </c>
      <c r="F7">
        <f t="shared" si="1"/>
        <v>42</v>
      </c>
      <c r="G7">
        <f t="shared" si="2"/>
        <v>65</v>
      </c>
      <c r="H7">
        <f t="shared" si="3"/>
        <v>90</v>
      </c>
      <c r="J7" t="str">
        <f t="shared" si="4"/>
        <v>&lt;c:NameOfReportingEntity contextRef="c10"&gt;</v>
      </c>
      <c r="K7" s="107" t="str">
        <f>Regnskabsstatistik!F3</f>
        <v>Test A/S</v>
      </c>
      <c r="L7" t="str">
        <f t="shared" si="5"/>
        <v>&lt;/c:NameOfReportingEntity&gt;</v>
      </c>
      <c r="P7" s="106" t="str">
        <f t="shared" si="0"/>
        <v>&lt;c:NameOfReportingEntity contextRef="c10"&gt;Test A/S&lt;/c:NameOfReportingEntity&gt;</v>
      </c>
    </row>
    <row r="8" spans="1:16" x14ac:dyDescent="0.25">
      <c r="D8" t="s">
        <v>144</v>
      </c>
      <c r="E8">
        <f>FIND("&lt;",D8,1)</f>
        <v>1</v>
      </c>
      <c r="F8">
        <f>FIND("&gt;",D8,1)</f>
        <v>61</v>
      </c>
      <c r="G8">
        <f t="shared" si="2"/>
        <v>70</v>
      </c>
      <c r="H8">
        <f t="shared" si="3"/>
        <v>114</v>
      </c>
      <c r="J8" t="str">
        <f>MID(D8,E8,F8)</f>
        <v>&lt;c:IdentificationNumberCvrOfReportingEntity contextRef="c10"&gt;</v>
      </c>
      <c r="K8" s="107">
        <f>Regnskabsstatistik!F2</f>
        <v>17150413</v>
      </c>
      <c r="L8" t="str">
        <f t="shared" si="5"/>
        <v>&lt;/c:IdentificationNumberCvrOfReportingEntity&gt;</v>
      </c>
      <c r="P8" s="106" t="str">
        <f t="shared" si="0"/>
        <v>&lt;c:IdentificationNumberCvrOfReportingEntity contextRef="c10"&gt;17150413&lt;/c:IdentificationNumberCvrOfReportingEntity&gt;</v>
      </c>
    </row>
    <row r="9" spans="1:16" x14ac:dyDescent="0.25">
      <c r="A9" t="s">
        <v>145</v>
      </c>
      <c r="D9" t="s">
        <v>146</v>
      </c>
      <c r="E9">
        <f t="shared" si="6"/>
        <v>1</v>
      </c>
      <c r="F9">
        <f t="shared" si="1"/>
        <v>50</v>
      </c>
      <c r="G9">
        <f t="shared" si="2"/>
        <v>64</v>
      </c>
      <c r="H9">
        <f t="shared" si="3"/>
        <v>97</v>
      </c>
      <c r="J9" t="str">
        <f t="shared" si="4"/>
        <v>&lt;e:NameAndSurnameOfContactPerson contextRef="c10"&gt;</v>
      </c>
      <c r="K9" s="107" t="str">
        <f>Regnskabsstatistik!B138</f>
        <v>DST</v>
      </c>
      <c r="L9" t="str">
        <f t="shared" si="5"/>
        <v>&lt;/e:NameAndSurnameOfContactPerson&gt;</v>
      </c>
      <c r="P9" s="106" t="str">
        <f t="shared" si="0"/>
        <v>&lt;e:NameAndSurnameOfContactPerson contextRef="c10"&gt;DST&lt;/e:NameAndSurnameOfContactPerson&gt;</v>
      </c>
    </row>
    <row r="10" spans="1:16" x14ac:dyDescent="0.25">
      <c r="A10" t="s">
        <v>147</v>
      </c>
      <c r="D10" t="s">
        <v>148</v>
      </c>
      <c r="E10">
        <f t="shared" si="6"/>
        <v>1</v>
      </c>
      <c r="F10">
        <f t="shared" si="1"/>
        <v>40</v>
      </c>
      <c r="G10">
        <f t="shared" si="2"/>
        <v>54</v>
      </c>
      <c r="H10">
        <f t="shared" si="3"/>
        <v>77</v>
      </c>
      <c r="J10" t="str">
        <f t="shared" si="4"/>
        <v>&lt;e:ContactEmailAddress contextRef="c10"&gt;</v>
      </c>
      <c r="K10" s="107" t="str">
        <f>Regnskabsstatistik!B144</f>
        <v>test@test.dk</v>
      </c>
      <c r="L10" t="str">
        <f t="shared" si="5"/>
        <v>&lt;/e:ContactEmailAddress&gt;</v>
      </c>
      <c r="P10" s="106" t="str">
        <f t="shared" si="0"/>
        <v>&lt;e:ContactEmailAddress contextRef="c10"&gt;test@test.dk&lt;/e:ContactEmailAddress&gt;</v>
      </c>
    </row>
    <row r="11" spans="1:16" x14ac:dyDescent="0.25">
      <c r="A11" t="s">
        <v>149</v>
      </c>
      <c r="D11" t="s">
        <v>150</v>
      </c>
      <c r="E11">
        <f t="shared" si="6"/>
        <v>1</v>
      </c>
      <c r="F11">
        <f t="shared" si="1"/>
        <v>43</v>
      </c>
      <c r="G11">
        <f t="shared" si="2"/>
        <v>57</v>
      </c>
      <c r="H11">
        <f t="shared" si="3"/>
        <v>83</v>
      </c>
      <c r="J11" t="str">
        <f t="shared" si="4"/>
        <v>&lt;e:ContactTelephoneNumber contextRef="c10"&gt;</v>
      </c>
      <c r="K11" s="107">
        <f>Regnskabsstatistik!B141</f>
        <v>11223344</v>
      </c>
      <c r="L11" t="str">
        <f t="shared" si="5"/>
        <v>&lt;/e:ContactTelephoneNumber&gt;</v>
      </c>
      <c r="P11" s="106" t="str">
        <f t="shared" si="0"/>
        <v>&lt;e:ContactTelephoneNumber contextRef="c10"&gt;11223344&lt;/e:ContactTelephoneNumber&gt;</v>
      </c>
    </row>
    <row r="12" spans="1:16" x14ac:dyDescent="0.25">
      <c r="A12" t="s">
        <v>151</v>
      </c>
      <c r="D12" t="s">
        <v>152</v>
      </c>
      <c r="E12">
        <f t="shared" si="6"/>
        <v>1</v>
      </c>
      <c r="F12">
        <f t="shared" si="1"/>
        <v>52</v>
      </c>
      <c r="G12">
        <f t="shared" si="2"/>
        <v>66</v>
      </c>
      <c r="H12">
        <f t="shared" si="3"/>
        <v>101</v>
      </c>
      <c r="J12" t="str">
        <f t="shared" si="4"/>
        <v>&lt;e:ContactTelephoneNumberExtension contextRef="c10"&gt;</v>
      </c>
      <c r="K12" s="107">
        <f>Regnskabsstatistik!B141</f>
        <v>11223344</v>
      </c>
      <c r="L12" t="str">
        <f t="shared" si="5"/>
        <v>&lt;/e:ContactTelephoneNumberExtension&gt;</v>
      </c>
      <c r="P12" s="106" t="str">
        <f t="shared" si="0"/>
        <v>&lt;e:ContactTelephoneNumberExtension contextRef="c10"&gt;11223344&lt;/e:ContactTelephoneNumberExtension&gt;</v>
      </c>
    </row>
    <row r="13" spans="1:16" x14ac:dyDescent="0.25">
      <c r="A13" t="s">
        <v>153</v>
      </c>
      <c r="B13" s="105">
        <v>1</v>
      </c>
      <c r="C13">
        <v>1</v>
      </c>
      <c r="D13" t="s">
        <v>154</v>
      </c>
      <c r="E13">
        <f t="shared" si="6"/>
        <v>1</v>
      </c>
      <c r="F13">
        <f t="shared" si="1"/>
        <v>55</v>
      </c>
      <c r="G13">
        <f t="shared" si="2"/>
        <v>63</v>
      </c>
      <c r="H13">
        <f t="shared" si="3"/>
        <v>74</v>
      </c>
      <c r="J13" t="str">
        <f t="shared" si="4"/>
        <v>&lt;d:Revenue contextRef="c10" decimals="-3" unitRef="u1"&gt;</v>
      </c>
      <c r="K13" s="107">
        <f>Regnskabsstatistik!F16*1000</f>
        <v>10000</v>
      </c>
      <c r="L13" t="str">
        <f t="shared" si="5"/>
        <v>&lt;/d:Revenue&gt;</v>
      </c>
      <c r="P13" s="106" t="str">
        <f t="shared" si="0"/>
        <v>&lt;d:Revenue contextRef="c10" decimals="-3" unitRef="u1"&gt;10000&lt;/d:Revenue&gt;</v>
      </c>
    </row>
    <row r="14" spans="1:16" x14ac:dyDescent="0.25">
      <c r="A14" t="s">
        <v>155</v>
      </c>
      <c r="B14" s="105">
        <v>2</v>
      </c>
      <c r="C14">
        <v>4</v>
      </c>
      <c r="D14" t="s">
        <v>156</v>
      </c>
      <c r="E14">
        <f t="shared" si="6"/>
        <v>1</v>
      </c>
      <c r="F14">
        <f t="shared" si="1"/>
        <v>83</v>
      </c>
      <c r="G14">
        <f t="shared" si="2"/>
        <v>90</v>
      </c>
      <c r="H14">
        <f t="shared" si="3"/>
        <v>129</v>
      </c>
      <c r="J14" t="str">
        <f t="shared" si="4"/>
        <v>&lt;d:WorkPerformedByEntityAndCapitalised contextRef="c10" decimals="-3" unitRef="u1"&gt;</v>
      </c>
      <c r="K14" s="107">
        <f>Regnskabsstatistik!F17*1000</f>
        <v>20000</v>
      </c>
      <c r="L14" t="str">
        <f t="shared" si="5"/>
        <v>&lt;/d:WorkPerformedByEntityAndCapitalised&gt;</v>
      </c>
      <c r="P14" s="106" t="str">
        <f t="shared" si="0"/>
        <v>&lt;d:WorkPerformedByEntityAndCapitalised contextRef="c10" decimals="-3" unitRef="u1"&gt;20000&lt;/d:WorkPerformedByEntityAndCapitalised&gt;</v>
      </c>
    </row>
    <row r="15" spans="1:16" x14ac:dyDescent="0.25">
      <c r="A15" t="s">
        <v>157</v>
      </c>
      <c r="B15" s="105">
        <v>3</v>
      </c>
      <c r="C15">
        <v>5</v>
      </c>
      <c r="D15" t="s">
        <v>158</v>
      </c>
      <c r="E15">
        <f t="shared" si="6"/>
        <v>1</v>
      </c>
      <c r="F15">
        <f t="shared" si="1"/>
        <v>68</v>
      </c>
      <c r="G15">
        <f t="shared" si="2"/>
        <v>76</v>
      </c>
      <c r="H15">
        <f t="shared" si="3"/>
        <v>100</v>
      </c>
      <c r="J15" t="str">
        <f t="shared" si="4"/>
        <v>&lt;d:OtherOperatingIncome contextRef="c10" decimals="-3" unitRef="u1"&gt;</v>
      </c>
      <c r="K15" s="107">
        <f>Regnskabsstatistik!F18*1000</f>
        <v>30000</v>
      </c>
      <c r="L15" t="str">
        <f t="shared" si="5"/>
        <v>&lt;/d:OtherOperatingIncome&gt;</v>
      </c>
      <c r="P15" s="106" t="str">
        <f t="shared" si="0"/>
        <v>&lt;d:OtherOperatingIncome contextRef="c10" decimals="-3" unitRef="u1"&gt;30000&lt;/d:OtherOperatingIncome&gt;</v>
      </c>
    </row>
    <row r="16" spans="1:16" x14ac:dyDescent="0.25">
      <c r="A16" t="s">
        <v>159</v>
      </c>
      <c r="B16" s="105">
        <v>4</v>
      </c>
      <c r="C16">
        <v>6</v>
      </c>
      <c r="D16" t="s">
        <v>160</v>
      </c>
      <c r="E16">
        <f t="shared" si="6"/>
        <v>1</v>
      </c>
      <c r="F16">
        <f t="shared" si="1"/>
        <v>59</v>
      </c>
      <c r="G16">
        <f t="shared" si="2"/>
        <v>66</v>
      </c>
      <c r="H16">
        <f t="shared" si="3"/>
        <v>81</v>
      </c>
      <c r="J16" t="str">
        <f t="shared" si="4"/>
        <v>&lt;d:CostOfSales contextRef="c10" decimals="-3" unitRef="u1"&gt;</v>
      </c>
      <c r="K16" s="107">
        <f>Regnskabsstatistik!F19*1000</f>
        <v>40000</v>
      </c>
      <c r="L16" t="str">
        <f t="shared" si="5"/>
        <v>&lt;/d:CostOfSales&gt;</v>
      </c>
      <c r="P16" s="106" t="str">
        <f t="shared" si="0"/>
        <v>&lt;d:CostOfSales contextRef="c10" decimals="-3" unitRef="u1"&gt;40000&lt;/d:CostOfSales&gt;</v>
      </c>
    </row>
    <row r="17" spans="1:16" x14ac:dyDescent="0.25">
      <c r="A17" t="s">
        <v>161</v>
      </c>
      <c r="B17" s="105">
        <v>5</v>
      </c>
      <c r="C17">
        <v>9</v>
      </c>
      <c r="D17" s="109" t="s">
        <v>162</v>
      </c>
      <c r="E17">
        <f>FIND("&lt;",D17,1)</f>
        <v>1</v>
      </c>
      <c r="F17">
        <f>FIND("&gt;",D17,1)</f>
        <v>121</v>
      </c>
      <c r="G17">
        <f>FIND("&lt;",D17,F17)</f>
        <v>123</v>
      </c>
      <c r="H17">
        <f>FIND("&gt;",D17,G17)</f>
        <v>200</v>
      </c>
      <c r="J17" t="str">
        <f>MID(D17,E17,F17)</f>
        <v>&lt;e:CostOfSubcontractorsAndOtherWorkDoneByOthersNonemployeesOnEntityMaterials contextRef="c10" decimals="-3" unitRef="u1"&gt;</v>
      </c>
      <c r="K17" s="107">
        <f>Regnskabsstatistik!F20*1000</f>
        <v>50000</v>
      </c>
      <c r="L17" t="str">
        <f>MID(D17,G17,H17)</f>
        <v>&lt;/e:CostOfSubcontractorsAndOtherWorkDoneByOthersNonemployeesOnEntityMaterials&gt;</v>
      </c>
      <c r="P17" s="106" t="str">
        <f t="shared" si="0"/>
        <v>&lt;e:CostOfSubcontractorsAndOtherWorkDoneByOthersNonemployeesOnEntityMaterials contextRef="c10" decimals="-3" unitRef="u1"&gt;50000&lt;/e:CostOfSubcontractorsAndOtherWorkDoneByOthersNonemployeesOnEntityMaterials&gt;</v>
      </c>
    </row>
    <row r="18" spans="1:16" x14ac:dyDescent="0.25">
      <c r="A18" t="s">
        <v>163</v>
      </c>
      <c r="B18" s="105">
        <v>6</v>
      </c>
      <c r="C18">
        <v>10</v>
      </c>
      <c r="D18" s="109" t="s">
        <v>164</v>
      </c>
      <c r="E18">
        <f>FIND("&lt;",D18,1)</f>
        <v>1</v>
      </c>
      <c r="F18">
        <f>FIND("&gt;",D18,1)</f>
        <v>76</v>
      </c>
      <c r="G18">
        <f>FIND("&lt;",D18,F18)</f>
        <v>82</v>
      </c>
      <c r="H18">
        <f>FIND("&gt;",D18,G18)</f>
        <v>114</v>
      </c>
      <c r="J18" t="str">
        <f>MID(D18,E18,F18)</f>
        <v>&lt;e:RentPaidExcludingHeatingBill contextRef="c10" decimals="-3" unitRef="u1"&gt;</v>
      </c>
      <c r="K18" s="107">
        <f>Regnskabsstatistik!F21*1000</f>
        <v>60000</v>
      </c>
      <c r="L18" t="str">
        <f>MID(D18,G18,H18)</f>
        <v>&lt;/e:RentPaidExcludingHeatingBill&gt;</v>
      </c>
      <c r="P18" s="106" t="str">
        <f t="shared" si="0"/>
        <v>&lt;e:RentPaidExcludingHeatingBill contextRef="c10" decimals="-3" unitRef="u1"&gt;60000&lt;/e:RentPaidExcludingHeatingBill&gt;</v>
      </c>
    </row>
    <row r="19" spans="1:16" x14ac:dyDescent="0.25">
      <c r="A19" t="s">
        <v>165</v>
      </c>
      <c r="B19" s="105">
        <v>7</v>
      </c>
      <c r="C19">
        <v>11</v>
      </c>
      <c r="D19" s="109" t="s">
        <v>166</v>
      </c>
      <c r="E19">
        <f t="shared" si="6"/>
        <v>1</v>
      </c>
      <c r="F19">
        <f t="shared" si="1"/>
        <v>93</v>
      </c>
      <c r="G19">
        <f t="shared" si="2"/>
        <v>99</v>
      </c>
      <c r="H19">
        <f t="shared" si="3"/>
        <v>148</v>
      </c>
      <c r="J19" t="str">
        <f t="shared" si="4"/>
        <v>&lt;e:CostOfMinorEquipmentAndFixturesNotCapitalised contextRef="c10" decimals="-3" unitRef="u1"&gt;</v>
      </c>
      <c r="K19" s="107">
        <f>Regnskabsstatistik!F22*1000</f>
        <v>70000</v>
      </c>
      <c r="L19" t="str">
        <f t="shared" si="5"/>
        <v>&lt;/e:CostOfMinorEquipmentAndFixturesNotCapitalised&gt;</v>
      </c>
      <c r="P19" s="106" t="str">
        <f t="shared" si="0"/>
        <v>&lt;e:CostOfMinorEquipmentAndFixturesNotCapitalised contextRef="c10" decimals="-3" unitRef="u1"&gt;70000&lt;/e:CostOfMinorEquipmentAndFixturesNotCapitalised&gt;</v>
      </c>
    </row>
    <row r="20" spans="1:16" x14ac:dyDescent="0.25">
      <c r="A20" t="s">
        <v>167</v>
      </c>
      <c r="B20" s="105">
        <v>8</v>
      </c>
      <c r="C20">
        <v>12</v>
      </c>
      <c r="D20" s="109" t="s">
        <v>168</v>
      </c>
      <c r="E20">
        <f t="shared" si="6"/>
        <v>1</v>
      </c>
      <c r="F20">
        <f t="shared" si="1"/>
        <v>104</v>
      </c>
      <c r="G20">
        <f t="shared" si="2"/>
        <v>110</v>
      </c>
      <c r="H20">
        <f t="shared" si="3"/>
        <v>170</v>
      </c>
      <c r="J20" t="str">
        <f t="shared" si="4"/>
        <v>&lt;e:PaymentsForTemporaryWorkersProvidedFromAnotherEnterprise contextRef="c10" decimals="-3" unitRef="u1"&gt;</v>
      </c>
      <c r="K20" s="107">
        <f>Regnskabsstatistik!F23*1000</f>
        <v>80000</v>
      </c>
      <c r="L20" t="str">
        <f t="shared" si="5"/>
        <v>&lt;/e:PaymentsForTemporaryWorkersProvidedFromAnotherEnterprise&gt;</v>
      </c>
      <c r="P20" s="106" t="str">
        <f t="shared" si="0"/>
        <v>&lt;e:PaymentsForTemporaryWorkersProvidedFromAnotherEnterprise contextRef="c10" decimals="-3" unitRef="u1"&gt;80000&lt;/e:PaymentsForTemporaryWorkersProvidedFromAnotherEnterprise&gt;</v>
      </c>
    </row>
    <row r="21" spans="1:16" x14ac:dyDescent="0.25">
      <c r="A21" t="s">
        <v>169</v>
      </c>
      <c r="B21" s="105">
        <v>9</v>
      </c>
      <c r="C21">
        <v>13</v>
      </c>
      <c r="D21" s="109" t="s">
        <v>170</v>
      </c>
      <c r="E21">
        <f t="shared" si="6"/>
        <v>1</v>
      </c>
      <c r="F21">
        <f t="shared" si="1"/>
        <v>101</v>
      </c>
      <c r="G21">
        <f t="shared" si="2"/>
        <v>108</v>
      </c>
      <c r="H21">
        <f t="shared" si="3"/>
        <v>165</v>
      </c>
      <c r="J21" t="str">
        <f t="shared" si="4"/>
        <v>&lt;e:PaymentsForLongtermRentalAndOperationalLeasingOfGoods contextRef="c10" decimals="-3" unitRef="u1"&gt;</v>
      </c>
      <c r="K21" s="107">
        <f>Regnskabsstatistik!F24*1000</f>
        <v>90000</v>
      </c>
      <c r="L21" t="str">
        <f t="shared" si="5"/>
        <v>&lt;/e:PaymentsForLongtermRentalAndOperationalLeasingOfGoods&gt;</v>
      </c>
      <c r="P21" s="106" t="str">
        <f t="shared" si="0"/>
        <v>&lt;e:PaymentsForLongtermRentalAndOperationalLeasingOfGoods contextRef="c10" decimals="-3" unitRef="u1"&gt;90000&lt;/e:PaymentsForLongtermRentalAndOperationalLeasingOfGoods&gt;</v>
      </c>
    </row>
    <row r="22" spans="1:16" x14ac:dyDescent="0.25">
      <c r="A22" t="s">
        <v>171</v>
      </c>
      <c r="B22" s="105">
        <v>10</v>
      </c>
      <c r="C22">
        <v>14</v>
      </c>
      <c r="D22" s="109" t="s">
        <v>172</v>
      </c>
      <c r="E22">
        <f t="shared" si="6"/>
        <v>1</v>
      </c>
      <c r="F22">
        <f t="shared" si="1"/>
        <v>83</v>
      </c>
      <c r="G22">
        <f t="shared" si="2"/>
        <v>90</v>
      </c>
      <c r="H22">
        <f t="shared" si="3"/>
        <v>129</v>
      </c>
      <c r="J22" t="str">
        <f t="shared" si="4"/>
        <v>&lt;f:OrdinaryWriteoffsInRespectOfDebtors contextRef="c10" decimals="-3" unitRef="u1"&gt;</v>
      </c>
      <c r="K22" s="107">
        <f>Regnskabsstatistik!F25*1000</f>
        <v>100000</v>
      </c>
      <c r="L22" t="str">
        <f t="shared" si="5"/>
        <v>&lt;/f:OrdinaryWriteoffsInRespectOfDebtors&gt;</v>
      </c>
      <c r="P22" s="106" t="str">
        <f t="shared" si="0"/>
        <v>&lt;f:OrdinaryWriteoffsInRespectOfDebtors contextRef="c10" decimals="-3" unitRef="u1"&gt;100000&lt;/f:OrdinaryWriteoffsInRespectOfDebtors&gt;</v>
      </c>
    </row>
    <row r="23" spans="1:16" x14ac:dyDescent="0.25">
      <c r="A23" t="s">
        <v>173</v>
      </c>
      <c r="B23" s="105">
        <v>11</v>
      </c>
      <c r="C23">
        <v>15</v>
      </c>
      <c r="D23" s="109" t="s">
        <v>174</v>
      </c>
      <c r="E23">
        <f t="shared" si="6"/>
        <v>1</v>
      </c>
      <c r="F23">
        <f t="shared" si="1"/>
        <v>86</v>
      </c>
      <c r="G23">
        <f t="shared" si="2"/>
        <v>94</v>
      </c>
      <c r="H23">
        <f t="shared" si="3"/>
        <v>136</v>
      </c>
      <c r="J23" t="str">
        <f t="shared" si="4"/>
        <v>&lt;e:OtherExternalChargesExcludingSecondary contextRef="c10" decimals="-3" unitRef="u1"&gt;</v>
      </c>
      <c r="K23" s="107">
        <f>Regnskabsstatistik!F26*1000</f>
        <v>110000</v>
      </c>
      <c r="L23" t="str">
        <f t="shared" si="5"/>
        <v>&lt;/e:OtherExternalChargesExcludingSecondary&gt;</v>
      </c>
      <c r="P23" s="106" t="str">
        <f t="shared" si="0"/>
        <v>&lt;e:OtherExternalChargesExcludingSecondary contextRef="c10" decimals="-3" unitRef="u1"&gt;110000&lt;/e:OtherExternalChargesExcludingSecondary&gt;</v>
      </c>
    </row>
    <row r="24" spans="1:16" x14ac:dyDescent="0.25">
      <c r="A24" t="s">
        <v>175</v>
      </c>
      <c r="B24" s="105">
        <v>12</v>
      </c>
      <c r="C24">
        <v>16</v>
      </c>
      <c r="D24" s="109" t="s">
        <v>176</v>
      </c>
      <c r="E24">
        <f t="shared" si="6"/>
        <v>1</v>
      </c>
      <c r="F24">
        <f t="shared" si="1"/>
        <v>64</v>
      </c>
      <c r="G24">
        <f t="shared" si="2"/>
        <v>71</v>
      </c>
      <c r="H24">
        <f t="shared" si="3"/>
        <v>91</v>
      </c>
      <c r="J24" t="str">
        <f t="shared" si="4"/>
        <v>&lt;d:WagesAndSalaries contextRef="c10" decimals="-3" unitRef="u1"&gt;</v>
      </c>
      <c r="K24" s="107">
        <f>Regnskabsstatistik!F27*1000</f>
        <v>120000</v>
      </c>
      <c r="L24" t="str">
        <f t="shared" si="5"/>
        <v>&lt;/d:WagesAndSalaries&gt;</v>
      </c>
      <c r="P24" s="106" t="str">
        <f t="shared" si="0"/>
        <v>&lt;d:WagesAndSalaries contextRef="c10" decimals="-3" unitRef="u1"&gt;120000&lt;/d:WagesAndSalaries&gt;</v>
      </c>
    </row>
    <row r="25" spans="1:16" x14ac:dyDescent="0.25">
      <c r="A25" t="s">
        <v>177</v>
      </c>
      <c r="B25" s="105">
        <v>13</v>
      </c>
      <c r="C25">
        <v>17</v>
      </c>
      <c r="D25" s="109" t="s">
        <v>178</v>
      </c>
      <c r="E25">
        <f t="shared" si="6"/>
        <v>1</v>
      </c>
      <c r="F25">
        <f t="shared" si="1"/>
        <v>76</v>
      </c>
      <c r="G25">
        <f t="shared" si="2"/>
        <v>83</v>
      </c>
      <c r="H25">
        <f t="shared" si="3"/>
        <v>115</v>
      </c>
      <c r="J25" t="str">
        <f t="shared" si="4"/>
        <v>&lt;d:PostemploymentBenefitExpense contextRef="c10" decimals="-3" unitRef="u1"&gt;</v>
      </c>
      <c r="K25" s="107">
        <f>Regnskabsstatistik!F28*1000</f>
        <v>130000</v>
      </c>
      <c r="L25" t="str">
        <f t="shared" si="5"/>
        <v>&lt;/d:PostemploymentBenefitExpense&gt;</v>
      </c>
      <c r="P25" s="106" t="str">
        <f t="shared" si="0"/>
        <v>&lt;d:PostemploymentBenefitExpense contextRef="c10" decimals="-3" unitRef="u1"&gt;130000&lt;/d:PostemploymentBenefitExpense&gt;</v>
      </c>
    </row>
    <row r="26" spans="1:16" x14ac:dyDescent="0.25">
      <c r="A26" t="s">
        <v>179</v>
      </c>
      <c r="B26" s="105">
        <v>14</v>
      </c>
      <c r="C26">
        <v>18</v>
      </c>
      <c r="D26" s="109" t="s">
        <v>180</v>
      </c>
      <c r="E26">
        <f t="shared" si="6"/>
        <v>1</v>
      </c>
      <c r="F26">
        <f t="shared" si="1"/>
        <v>75</v>
      </c>
      <c r="G26">
        <f t="shared" si="2"/>
        <v>82</v>
      </c>
      <c r="H26">
        <f t="shared" si="3"/>
        <v>113</v>
      </c>
      <c r="J26" t="str">
        <f t="shared" si="4"/>
        <v>&lt;d:SocialSecurityContributions contextRef="c10" decimals="-3" unitRef="u1"&gt;</v>
      </c>
      <c r="K26" s="107">
        <f>Regnskabsstatistik!F29*1000</f>
        <v>140000</v>
      </c>
      <c r="L26" t="str">
        <f t="shared" si="5"/>
        <v>&lt;/d:SocialSecurityContributions&gt;</v>
      </c>
      <c r="P26" s="106" t="str">
        <f t="shared" si="0"/>
        <v>&lt;d:SocialSecurityContributions contextRef="c10" decimals="-3" unitRef="u1"&gt;140000&lt;/d:SocialSecurityContributions&gt;</v>
      </c>
    </row>
    <row r="27" spans="1:16" x14ac:dyDescent="0.25">
      <c r="A27" t="s">
        <v>181</v>
      </c>
      <c r="B27" s="105">
        <v>15</v>
      </c>
      <c r="C27">
        <v>19</v>
      </c>
      <c r="D27" s="109" t="s">
        <v>182</v>
      </c>
      <c r="E27">
        <f t="shared" si="6"/>
        <v>1</v>
      </c>
      <c r="F27">
        <f t="shared" si="1"/>
        <v>149</v>
      </c>
      <c r="G27">
        <f t="shared" si="2"/>
        <v>157</v>
      </c>
      <c r="H27">
        <f t="shared" si="3"/>
        <v>262</v>
      </c>
      <c r="J27" t="str">
        <f t="shared" si="4"/>
        <v>&lt;e:DepreciationAmortisationExpenseOfPropertyPlantAndEquipmentAndIntangibleAssetsRecognisedInProfitOrLoss contextRef="c10" decimals="-3" unitRef="u1"&gt;</v>
      </c>
      <c r="K27" s="107">
        <f>Regnskabsstatistik!F30*1000</f>
        <v>150000</v>
      </c>
      <c r="L27" t="str">
        <f t="shared" si="5"/>
        <v>&lt;/e:DepreciationAmortisationExpenseOfPropertyPlantAndEquipmentAndIntangibleAssetsRecognisedInProfitOrLoss&gt;</v>
      </c>
      <c r="P27" s="106" t="str">
        <f t="shared" si="0"/>
        <v>&lt;e:DepreciationAmortisationExpenseOfPropertyPlantAndEquipmentAndIntangibleAssetsRecognisedInProfitOrLoss contextRef="c10" decimals="-3" unitRef="u1"&gt;150000&lt;/e:DepreciationAmortisationExpenseOfPropertyPlantAndEquipmentAndIntangibleAssetsRecognisedInProfitOrLoss&gt;</v>
      </c>
    </row>
    <row r="28" spans="1:16" x14ac:dyDescent="0.25">
      <c r="A28" t="s">
        <v>183</v>
      </c>
      <c r="B28" s="105">
        <v>16</v>
      </c>
      <c r="C28">
        <v>20</v>
      </c>
      <c r="D28" s="109" t="s">
        <v>184</v>
      </c>
      <c r="E28">
        <f t="shared" si="6"/>
        <v>1</v>
      </c>
      <c r="F28">
        <f t="shared" si="1"/>
        <v>134</v>
      </c>
      <c r="G28">
        <f t="shared" si="2"/>
        <v>141</v>
      </c>
      <c r="H28">
        <f t="shared" si="3"/>
        <v>231</v>
      </c>
      <c r="J28" t="str">
        <f t="shared" si="4"/>
        <v>&lt;e:ImpairmentLossesOfPropertyPlantAndEquipmentAndIntangibleAssetsRecognisedInProfitOrLoss contextRef="c10" decimals="-3" unitRef="u1"&gt;</v>
      </c>
      <c r="K28" s="107">
        <f>Regnskabsstatistik!F31*1000</f>
        <v>160000</v>
      </c>
      <c r="L28" t="str">
        <f t="shared" si="5"/>
        <v>&lt;/e:ImpairmentLossesOfPropertyPlantAndEquipmentAndIntangibleAssetsRecognisedInProfitOrLoss&gt;</v>
      </c>
      <c r="P28" s="106" t="str">
        <f t="shared" si="0"/>
        <v>&lt;e:ImpairmentLossesOfPropertyPlantAndEquipmentAndIntangibleAssetsRecognisedInProfitOrLoss contextRef="c10" decimals="-3" unitRef="u1"&gt;160000&lt;/e:ImpairmentLossesOfPropertyPlantAndEquipmentAndIntangibleAssetsRecognisedInProfitOrLoss&gt;</v>
      </c>
    </row>
    <row r="29" spans="1:16" x14ac:dyDescent="0.25">
      <c r="A29" t="s">
        <v>185</v>
      </c>
      <c r="B29" s="105">
        <v>17</v>
      </c>
      <c r="C29">
        <v>21</v>
      </c>
      <c r="D29" s="109" t="s">
        <v>186</v>
      </c>
      <c r="E29">
        <f t="shared" si="6"/>
        <v>1</v>
      </c>
      <c r="F29">
        <f t="shared" si="1"/>
        <v>104</v>
      </c>
      <c r="G29">
        <f t="shared" si="2"/>
        <v>111</v>
      </c>
      <c r="H29">
        <f t="shared" si="3"/>
        <v>171</v>
      </c>
      <c r="J29" t="str">
        <f t="shared" si="4"/>
        <v>&lt;d:WritedownsOfCurrentAssetsOtherThanCurrentFinancialAssets contextRef="c10" decimals="-3" unitRef="u1"&gt;</v>
      </c>
      <c r="K29" s="107">
        <f>Regnskabsstatistik!F32*1000</f>
        <v>170000</v>
      </c>
      <c r="L29" t="str">
        <f t="shared" si="5"/>
        <v>&lt;/d:WritedownsOfCurrentAssetsOtherThanCurrentFinancialAssets&gt;</v>
      </c>
      <c r="P29" s="106" t="str">
        <f t="shared" si="0"/>
        <v>&lt;d:WritedownsOfCurrentAssetsOtherThanCurrentFinancialAssets contextRef="c10" decimals="-3" unitRef="u1"&gt;170000&lt;/d:WritedownsOfCurrentAssetsOtherThanCurrentFinancialAssets&gt;</v>
      </c>
    </row>
    <row r="30" spans="1:16" x14ac:dyDescent="0.25">
      <c r="A30" t="s">
        <v>187</v>
      </c>
      <c r="B30" s="105">
        <v>18</v>
      </c>
      <c r="C30">
        <v>22</v>
      </c>
      <c r="D30" s="109" t="s">
        <v>188</v>
      </c>
      <c r="E30">
        <f t="shared" si="6"/>
        <v>1</v>
      </c>
      <c r="F30">
        <f t="shared" si="1"/>
        <v>85</v>
      </c>
      <c r="G30">
        <f t="shared" si="2"/>
        <v>94</v>
      </c>
      <c r="H30">
        <f t="shared" si="3"/>
        <v>135</v>
      </c>
      <c r="J30" t="str">
        <f t="shared" si="4"/>
        <v>&lt;e:OtherOperatingChargesOfNontradingType contextRef="c10" decimals="-3" unitRef="u1"&gt;</v>
      </c>
      <c r="K30" s="107">
        <f>Regnskabsstatistik!F33*1000</f>
        <v>180000</v>
      </c>
      <c r="L30" t="str">
        <f t="shared" si="5"/>
        <v>&lt;/e:OtherOperatingChargesOfNontradingType&gt;</v>
      </c>
      <c r="P30" s="106" t="str">
        <f t="shared" si="0"/>
        <v>&lt;e:OtherOperatingChargesOfNontradingType contextRef="c10" decimals="-3" unitRef="u1"&gt;180000&lt;/e:OtherOperatingChargesOfNontradingType&gt;</v>
      </c>
    </row>
    <row r="31" spans="1:16" x14ac:dyDescent="0.25">
      <c r="A31" t="s">
        <v>189</v>
      </c>
      <c r="B31" s="105">
        <v>19</v>
      </c>
      <c r="C31">
        <v>23</v>
      </c>
      <c r="D31" s="109" t="s">
        <v>190</v>
      </c>
      <c r="E31">
        <f t="shared" si="6"/>
        <v>1</v>
      </c>
      <c r="F31">
        <f t="shared" si="1"/>
        <v>94</v>
      </c>
      <c r="G31">
        <f t="shared" si="2"/>
        <v>103</v>
      </c>
      <c r="H31">
        <f t="shared" si="3"/>
        <v>153</v>
      </c>
      <c r="J31" t="str">
        <f t="shared" si="4"/>
        <v>&lt;e:ProfitLossBeforeFinancialAndExtraordinaryItems contextRef="c10" decimals="-3" unitRef="u1"&gt;</v>
      </c>
      <c r="K31" s="107">
        <f>Regnskabsstatistik!F34*1000</f>
        <v>190000</v>
      </c>
      <c r="L31" t="str">
        <f t="shared" si="5"/>
        <v>&lt;/e:ProfitLossBeforeFinancialAndExtraordinaryItems&gt;</v>
      </c>
      <c r="P31" s="106" t="str">
        <f t="shared" si="0"/>
        <v>&lt;e:ProfitLossBeforeFinancialAndExtraordinaryItems contextRef="c10" decimals="-3" unitRef="u1"&gt;190000&lt;/e:ProfitLossBeforeFinancialAndExtraordinaryItems&gt;</v>
      </c>
    </row>
    <row r="32" spans="1:16" x14ac:dyDescent="0.25">
      <c r="A32" t="s">
        <v>191</v>
      </c>
      <c r="B32" s="105">
        <v>20</v>
      </c>
      <c r="C32">
        <v>24</v>
      </c>
      <c r="D32" s="109" t="s">
        <v>192</v>
      </c>
      <c r="E32">
        <f t="shared" si="6"/>
        <v>1</v>
      </c>
      <c r="F32">
        <f t="shared" si="1"/>
        <v>80</v>
      </c>
      <c r="G32">
        <f t="shared" si="2"/>
        <v>87</v>
      </c>
      <c r="H32">
        <f t="shared" si="3"/>
        <v>123</v>
      </c>
      <c r="J32" t="str">
        <f t="shared" si="4"/>
        <v>&lt;e:IncomeFromParticipatingInterests contextRef="c10" decimals="-3" unitRef="u1"&gt;</v>
      </c>
      <c r="K32" s="107">
        <f>Regnskabsstatistik!F36*1000</f>
        <v>200000</v>
      </c>
      <c r="L32" t="str">
        <f t="shared" si="5"/>
        <v>&lt;/e:IncomeFromParticipatingInterests&gt;</v>
      </c>
      <c r="P32" s="106" t="str">
        <f t="shared" si="0"/>
        <v>&lt;e:IncomeFromParticipatingInterests contextRef="c10" decimals="-3" unitRef="u1"&gt;200000&lt;/e:IncomeFromParticipatingInterests&gt;</v>
      </c>
    </row>
    <row r="33" spans="1:16" x14ac:dyDescent="0.25">
      <c r="A33" t="s">
        <v>193</v>
      </c>
      <c r="B33" s="105">
        <v>21</v>
      </c>
      <c r="C33">
        <v>25</v>
      </c>
      <c r="D33" s="109" t="s">
        <v>194</v>
      </c>
      <c r="E33">
        <f t="shared" si="6"/>
        <v>1</v>
      </c>
      <c r="F33">
        <f t="shared" si="1"/>
        <v>107</v>
      </c>
      <c r="G33">
        <f t="shared" si="2"/>
        <v>113</v>
      </c>
      <c r="H33">
        <f t="shared" si="3"/>
        <v>176</v>
      </c>
      <c r="J33" t="str">
        <f t="shared" si="4"/>
        <v>&lt;e:InterestReceivedOnNoncurrentFinancialAssetsAndCurrentAssets contextRef="c10" decimals="-3" unitRef="u1"&gt;</v>
      </c>
      <c r="K33" s="107">
        <f>Regnskabsstatistik!F37*1000</f>
        <v>210000</v>
      </c>
      <c r="L33" t="str">
        <f t="shared" si="5"/>
        <v>&lt;/e:InterestReceivedOnNoncurrentFinancialAssetsAndCurrentAssets&gt;</v>
      </c>
      <c r="P33" s="106" t="str">
        <f t="shared" si="0"/>
        <v>&lt;e:InterestReceivedOnNoncurrentFinancialAssetsAndCurrentAssets contextRef="c10" decimals="-3" unitRef="u1"&gt;210000&lt;/e:InterestReceivedOnNoncurrentFinancialAssetsAndCurrentAssets&gt;</v>
      </c>
    </row>
    <row r="34" spans="1:16" x14ac:dyDescent="0.25">
      <c r="A34" t="s">
        <v>195</v>
      </c>
      <c r="B34" s="105">
        <v>22</v>
      </c>
      <c r="C34">
        <v>26</v>
      </c>
      <c r="D34" s="109" t="s">
        <v>196</v>
      </c>
      <c r="E34">
        <f t="shared" si="6"/>
        <v>1</v>
      </c>
      <c r="F34">
        <f t="shared" si="1"/>
        <v>75</v>
      </c>
      <c r="G34">
        <f t="shared" si="2"/>
        <v>82</v>
      </c>
      <c r="H34">
        <f t="shared" si="3"/>
        <v>113</v>
      </c>
      <c r="J34" t="str">
        <f t="shared" si="4"/>
        <v>&lt;d:ImpairmentOfFinancialAssets contextRef="c10" decimals="-3" unitRef="u1"&gt;</v>
      </c>
      <c r="K34" s="107">
        <f>Regnskabsstatistik!F38*1000</f>
        <v>220000</v>
      </c>
      <c r="L34" t="str">
        <f t="shared" si="5"/>
        <v>&lt;/d:ImpairmentOfFinancialAssets&gt;</v>
      </c>
      <c r="P34" s="106" t="str">
        <f t="shared" si="0"/>
        <v>&lt;d:ImpairmentOfFinancialAssets contextRef="c10" decimals="-3" unitRef="u1"&gt;220000&lt;/d:ImpairmentOfFinancialAssets&gt;</v>
      </c>
    </row>
    <row r="35" spans="1:16" x14ac:dyDescent="0.25">
      <c r="A35" t="s">
        <v>197</v>
      </c>
      <c r="B35" s="105">
        <v>23</v>
      </c>
      <c r="C35">
        <v>27</v>
      </c>
      <c r="D35" s="109" t="s">
        <v>198</v>
      </c>
      <c r="E35">
        <f t="shared" si="6"/>
        <v>1</v>
      </c>
      <c r="F35">
        <f t="shared" si="1"/>
        <v>80</v>
      </c>
      <c r="G35">
        <f t="shared" si="2"/>
        <v>87</v>
      </c>
      <c r="H35">
        <f t="shared" si="3"/>
        <v>123</v>
      </c>
      <c r="J35" t="str">
        <f t="shared" si="4"/>
        <v>&lt;e:InterestPayableAndSimilarCharges contextRef="c10" decimals="-3" unitRef="u1"&gt;</v>
      </c>
      <c r="K35" s="107">
        <f>Regnskabsstatistik!F39*1000</f>
        <v>230000</v>
      </c>
      <c r="L35" t="str">
        <f t="shared" si="5"/>
        <v>&lt;/e:InterestPayableAndSimilarCharges&gt;</v>
      </c>
      <c r="P35" s="106" t="str">
        <f t="shared" ref="P35:P66" si="7">+J35&amp;K35&amp;L35</f>
        <v>&lt;e:InterestPayableAndSimilarCharges contextRef="c10" decimals="-3" unitRef="u1"&gt;230000&lt;/e:InterestPayableAndSimilarCharges&gt;</v>
      </c>
    </row>
    <row r="36" spans="1:16" x14ac:dyDescent="0.25">
      <c r="A36" t="s">
        <v>199</v>
      </c>
      <c r="B36" s="105">
        <v>24</v>
      </c>
      <c r="C36">
        <v>28</v>
      </c>
      <c r="D36" s="109" t="s">
        <v>200</v>
      </c>
      <c r="E36">
        <f t="shared" si="6"/>
        <v>1</v>
      </c>
      <c r="F36">
        <f t="shared" si="1"/>
        <v>89</v>
      </c>
      <c r="G36">
        <f t="shared" si="2"/>
        <v>97</v>
      </c>
      <c r="H36">
        <f t="shared" si="3"/>
        <v>142</v>
      </c>
      <c r="J36" t="str">
        <f t="shared" si="4"/>
        <v>&lt;d:ProfitLossFromOrdinaryActivitiesBeforeTax contextRef="c10" decimals="-3" unitRef="u1"&gt;</v>
      </c>
      <c r="K36" s="107">
        <f>Regnskabsstatistik!F40*1000</f>
        <v>240000</v>
      </c>
      <c r="L36" t="str">
        <f t="shared" si="5"/>
        <v>&lt;/d:ProfitLossFromOrdinaryActivitiesBeforeTax&gt;</v>
      </c>
      <c r="P36" s="106" t="str">
        <f t="shared" si="7"/>
        <v>&lt;d:ProfitLossFromOrdinaryActivitiesBeforeTax contextRef="c10" decimals="-3" unitRef="u1"&gt;240000&lt;/d:ProfitLossFromOrdinaryActivitiesBeforeTax&gt;</v>
      </c>
    </row>
    <row r="37" spans="1:16" x14ac:dyDescent="0.25">
      <c r="A37" t="s">
        <v>201</v>
      </c>
      <c r="B37" s="105">
        <v>25</v>
      </c>
      <c r="C37">
        <v>29</v>
      </c>
      <c r="D37" s="109" t="s">
        <v>202</v>
      </c>
      <c r="E37">
        <f t="shared" si="6"/>
        <v>1</v>
      </c>
      <c r="F37">
        <f t="shared" si="1"/>
        <v>58</v>
      </c>
      <c r="G37">
        <f t="shared" si="2"/>
        <v>65</v>
      </c>
      <c r="H37">
        <f t="shared" si="3"/>
        <v>79</v>
      </c>
      <c r="J37" t="str">
        <f t="shared" si="4"/>
        <v>&lt;d:TaxExpense contextRef="c10" decimals="-3" unitRef="u1"&gt;</v>
      </c>
      <c r="K37" s="107">
        <f>Regnskabsstatistik!F42*1000</f>
        <v>250000</v>
      </c>
      <c r="L37" t="str">
        <f t="shared" si="5"/>
        <v>&lt;/d:TaxExpense&gt;</v>
      </c>
      <c r="P37" s="106" t="str">
        <f t="shared" si="7"/>
        <v>&lt;d:TaxExpense contextRef="c10" decimals="-3" unitRef="u1"&gt;250000&lt;/d:TaxExpense&gt;</v>
      </c>
    </row>
    <row r="38" spans="1:16" x14ac:dyDescent="0.25">
      <c r="A38" t="s">
        <v>203</v>
      </c>
      <c r="B38" s="105">
        <v>26</v>
      </c>
      <c r="C38">
        <v>30</v>
      </c>
      <c r="D38" s="109" t="s">
        <v>204</v>
      </c>
      <c r="E38">
        <f t="shared" si="6"/>
        <v>1</v>
      </c>
      <c r="F38">
        <f t="shared" si="1"/>
        <v>58</v>
      </c>
      <c r="G38">
        <f t="shared" si="2"/>
        <v>66</v>
      </c>
      <c r="H38">
        <f t="shared" si="3"/>
        <v>80</v>
      </c>
      <c r="J38" t="str">
        <f t="shared" si="4"/>
        <v>&lt;d:ProfitLoss contextRef="c10" decimals="-3" unitRef="u1"&gt;</v>
      </c>
      <c r="K38" s="107">
        <f>Regnskabsstatistik!F44*1000</f>
        <v>260000</v>
      </c>
      <c r="L38" t="str">
        <f t="shared" si="5"/>
        <v>&lt;/d:ProfitLoss&gt;</v>
      </c>
      <c r="P38" s="106" t="str">
        <f t="shared" si="7"/>
        <v>&lt;d:ProfitLoss contextRef="c10" decimals="-3" unitRef="u1"&gt;260000&lt;/d:ProfitLoss&gt;</v>
      </c>
    </row>
    <row r="39" spans="1:16" x14ac:dyDescent="0.25">
      <c r="A39" t="s">
        <v>205</v>
      </c>
      <c r="B39" s="105">
        <v>27</v>
      </c>
      <c r="C39">
        <v>31</v>
      </c>
      <c r="D39" s="109" t="s">
        <v>206</v>
      </c>
      <c r="E39">
        <f t="shared" si="6"/>
        <v>1</v>
      </c>
      <c r="F39">
        <f t="shared" si="1"/>
        <v>75</v>
      </c>
      <c r="G39">
        <f t="shared" si="2"/>
        <v>77</v>
      </c>
      <c r="H39">
        <f t="shared" si="3"/>
        <v>108</v>
      </c>
      <c r="J39" t="str">
        <f t="shared" si="4"/>
        <v>&lt;e:ProfitRetainedLossSustained contextRef="c10" decimals="-3" unitRef="u1"&gt;</v>
      </c>
      <c r="K39" s="107">
        <f>Regnskabsstatistik!F47*1000</f>
        <v>270000</v>
      </c>
      <c r="L39" t="str">
        <f t="shared" si="5"/>
        <v>&lt;/e:ProfitRetainedLossSustained&gt;</v>
      </c>
      <c r="P39" s="106" t="str">
        <f t="shared" si="7"/>
        <v>&lt;e:ProfitRetainedLossSustained contextRef="c10" decimals="-3" unitRef="u1"&gt;270000&lt;/e:ProfitRetainedLossSustained&gt;</v>
      </c>
    </row>
    <row r="40" spans="1:16" x14ac:dyDescent="0.25">
      <c r="A40" t="s">
        <v>207</v>
      </c>
      <c r="B40" s="105">
        <v>28</v>
      </c>
      <c r="C40">
        <v>32</v>
      </c>
      <c r="D40" s="109" t="s">
        <v>208</v>
      </c>
      <c r="E40">
        <f t="shared" si="6"/>
        <v>1</v>
      </c>
      <c r="F40">
        <f t="shared" si="1"/>
        <v>97</v>
      </c>
      <c r="G40">
        <f t="shared" si="2"/>
        <v>99</v>
      </c>
      <c r="H40">
        <f t="shared" si="3"/>
        <v>152</v>
      </c>
      <c r="J40" t="str">
        <f t="shared" si="4"/>
        <v>&lt;e:DividendsToShareholdersAndSimilarPaymentsToOwners contextRef="c10" decimals="-3" unitRef="u1"&gt;</v>
      </c>
      <c r="K40" s="107">
        <f>Regnskabsstatistik!F48*1000</f>
        <v>280000</v>
      </c>
      <c r="L40" t="str">
        <f t="shared" si="5"/>
        <v>&lt;/e:DividendsToShareholdersAndSimilarPaymentsToOwners&gt;</v>
      </c>
      <c r="P40" s="106" t="str">
        <f t="shared" si="7"/>
        <v>&lt;e:DividendsToShareholdersAndSimilarPaymentsToOwners contextRef="c10" decimals="-3" unitRef="u1"&gt;280000&lt;/e:DividendsToShareholdersAndSimilarPaymentsToOwners&gt;</v>
      </c>
    </row>
    <row r="41" spans="1:16" x14ac:dyDescent="0.25">
      <c r="A41" t="s">
        <v>209</v>
      </c>
      <c r="B41" s="105">
        <v>55</v>
      </c>
      <c r="C41">
        <v>68</v>
      </c>
      <c r="D41" s="109" t="s">
        <v>210</v>
      </c>
      <c r="E41">
        <f t="shared" si="6"/>
        <v>1</v>
      </c>
      <c r="F41">
        <f t="shared" si="1"/>
        <v>54</v>
      </c>
      <c r="G41">
        <f t="shared" si="2"/>
        <v>63</v>
      </c>
      <c r="H41">
        <f t="shared" si="3"/>
        <v>73</v>
      </c>
      <c r="J41" t="str">
        <f t="shared" si="4"/>
        <v>&lt;d:Equity contextRef="c12" decimals="-3" unitRef="u1"&gt;</v>
      </c>
      <c r="K41" s="107">
        <f>Regnskabsstatistik!F57*1000</f>
        <v>550000</v>
      </c>
      <c r="L41" t="str">
        <f t="shared" si="5"/>
        <v>&lt;/d:Equity&gt;</v>
      </c>
      <c r="P41" s="106" t="str">
        <f t="shared" si="7"/>
        <v>&lt;d:Equity contextRef="c12" decimals="-3" unitRef="u1"&gt;550000&lt;/d:Equity&gt;</v>
      </c>
    </row>
    <row r="42" spans="1:16" x14ac:dyDescent="0.25">
      <c r="A42" t="s">
        <v>211</v>
      </c>
      <c r="B42" s="105">
        <v>61</v>
      </c>
      <c r="C42">
        <v>74</v>
      </c>
      <c r="D42" s="109" t="s">
        <v>212</v>
      </c>
      <c r="E42">
        <f t="shared" si="6"/>
        <v>1</v>
      </c>
      <c r="F42">
        <f t="shared" si="1"/>
        <v>68</v>
      </c>
      <c r="G42">
        <f t="shared" si="2"/>
        <v>78</v>
      </c>
      <c r="H42">
        <f t="shared" si="3"/>
        <v>102</v>
      </c>
      <c r="J42" t="str">
        <f t="shared" si="4"/>
        <v>&lt;d:LiabilitiesAndEquity contextRef="c12" decimals="-3" unitRef="u1"&gt;</v>
      </c>
      <c r="K42" s="107">
        <f>Regnskabsstatistik!F59*1000</f>
        <v>610000</v>
      </c>
      <c r="L42" t="str">
        <f t="shared" si="5"/>
        <v>&lt;/d:LiabilitiesAndEquity&gt;</v>
      </c>
      <c r="P42" s="106" t="str">
        <f t="shared" si="7"/>
        <v>&lt;d:LiabilitiesAndEquity contextRef="c12" decimals="-3" unitRef="u1"&gt;610000&lt;/d:LiabilitiesAndEquity&gt;</v>
      </c>
    </row>
    <row r="43" spans="1:16" x14ac:dyDescent="0.25">
      <c r="A43" t="s">
        <v>213</v>
      </c>
      <c r="B43" s="105">
        <v>62</v>
      </c>
      <c r="C43">
        <v>75</v>
      </c>
      <c r="D43" s="109" t="s">
        <v>214</v>
      </c>
      <c r="E43">
        <f t="shared" si="6"/>
        <v>1</v>
      </c>
      <c r="F43">
        <f t="shared" si="1"/>
        <v>86</v>
      </c>
      <c r="G43">
        <f t="shared" si="2"/>
        <v>96</v>
      </c>
      <c r="H43">
        <f t="shared" si="3"/>
        <v>138</v>
      </c>
      <c r="J43" t="str">
        <f t="shared" si="4"/>
        <v>&lt;e:IncreaseInCompletedDevelopmentProjects contextRef="c10" decimals="-3" unitRef="u1"&gt;</v>
      </c>
      <c r="K43" s="107">
        <f>Regnskabsstatistik!F74*1000</f>
        <v>620000</v>
      </c>
      <c r="L43" t="str">
        <f t="shared" si="5"/>
        <v>&lt;/e:IncreaseInCompletedDevelopmentProjects&gt;</v>
      </c>
      <c r="P43" s="106" t="str">
        <f t="shared" si="7"/>
        <v>&lt;e:IncreaseInCompletedDevelopmentProjects contextRef="c10" decimals="-3" unitRef="u1"&gt;620000&lt;/e:IncreaseInCompletedDevelopmentProjects&gt;</v>
      </c>
    </row>
    <row r="44" spans="1:16" x14ac:dyDescent="0.25">
      <c r="A44" t="s">
        <v>215</v>
      </c>
      <c r="B44" s="105">
        <v>63</v>
      </c>
      <c r="C44">
        <v>76</v>
      </c>
      <c r="D44" s="109" t="s">
        <v>216</v>
      </c>
      <c r="E44">
        <f t="shared" si="6"/>
        <v>1</v>
      </c>
      <c r="F44">
        <f t="shared" si="1"/>
        <v>113</v>
      </c>
      <c r="G44">
        <f t="shared" si="2"/>
        <v>123</v>
      </c>
      <c r="H44">
        <f t="shared" si="3"/>
        <v>192</v>
      </c>
      <c r="J44" t="str">
        <f t="shared" si="4"/>
        <v>&lt;e:AcquiredConcessionsPatentsLicencesTrademarksAndOtherSimilarRights contextRef="c10" decimals="-3" unitRef="u1"&gt;</v>
      </c>
      <c r="K44" s="107">
        <f>Regnskabsstatistik!F75*1000</f>
        <v>630000</v>
      </c>
      <c r="L44" t="str">
        <f t="shared" si="5"/>
        <v>&lt;/e:AcquiredConcessionsPatentsLicencesTrademarksAndOtherSimilarRights&gt;</v>
      </c>
      <c r="P44" s="106" t="str">
        <f t="shared" si="7"/>
        <v>&lt;e:AcquiredConcessionsPatentsLicencesTrademarksAndOtherSimilarRights contextRef="c10" decimals="-3" unitRef="u1"&gt;630000&lt;/e:AcquiredConcessionsPatentsLicencesTrademarksAndOtherSimilarRights&gt;</v>
      </c>
    </row>
    <row r="45" spans="1:16" x14ac:dyDescent="0.25">
      <c r="A45" t="s">
        <v>217</v>
      </c>
      <c r="B45" s="105">
        <v>64</v>
      </c>
      <c r="C45">
        <v>77</v>
      </c>
      <c r="D45" s="109" t="s">
        <v>218</v>
      </c>
      <c r="E45">
        <f t="shared" si="6"/>
        <v>1</v>
      </c>
      <c r="F45">
        <f t="shared" si="1"/>
        <v>66</v>
      </c>
      <c r="G45">
        <f t="shared" si="2"/>
        <v>75</v>
      </c>
      <c r="H45">
        <f t="shared" si="3"/>
        <v>97</v>
      </c>
      <c r="J45" t="str">
        <f t="shared" si="4"/>
        <v>&lt;e:PurchaseOfSoftware contextRef="c10" decimals="-3" unitRef="u1"&gt;</v>
      </c>
      <c r="K45" s="107">
        <f>Regnskabsstatistik!F76*1000</f>
        <v>640000</v>
      </c>
      <c r="L45" t="str">
        <f t="shared" si="5"/>
        <v>&lt;/e:PurchaseOfSoftware&gt;</v>
      </c>
      <c r="P45" s="106" t="str">
        <f t="shared" si="7"/>
        <v>&lt;e:PurchaseOfSoftware contextRef="c10" decimals="-3" unitRef="u1"&gt;640000&lt;/e:PurchaseOfSoftware&gt;</v>
      </c>
    </row>
    <row r="46" spans="1:16" x14ac:dyDescent="0.25">
      <c r="A46" t="s">
        <v>219</v>
      </c>
      <c r="B46" s="105">
        <v>65</v>
      </c>
      <c r="C46">
        <v>78</v>
      </c>
      <c r="D46" s="109" t="s">
        <v>220</v>
      </c>
      <c r="E46">
        <f t="shared" si="6"/>
        <v>1</v>
      </c>
      <c r="F46">
        <f t="shared" si="1"/>
        <v>66</v>
      </c>
      <c r="G46">
        <f t="shared" si="2"/>
        <v>74</v>
      </c>
      <c r="H46">
        <f t="shared" si="3"/>
        <v>96</v>
      </c>
      <c r="J46" t="str">
        <f t="shared" si="4"/>
        <v>&lt;e:PurchaseOfGoodwill contextRef="c10" decimals="-3" unitRef="u1"&gt;</v>
      </c>
      <c r="K46" s="107">
        <f>Regnskabsstatistik!F77*1000</f>
        <v>650000</v>
      </c>
      <c r="L46" t="str">
        <f t="shared" si="5"/>
        <v>&lt;/e:PurchaseOfGoodwill&gt;</v>
      </c>
      <c r="P46" s="106" t="str">
        <f t="shared" si="7"/>
        <v>&lt;e:PurchaseOfGoodwill contextRef="c10" decimals="-3" unitRef="u1"&gt;650000&lt;/e:PurchaseOfGoodwill&gt;</v>
      </c>
    </row>
    <row r="47" spans="1:16" x14ac:dyDescent="0.25">
      <c r="A47" t="s">
        <v>221</v>
      </c>
      <c r="B47" s="105">
        <v>66</v>
      </c>
      <c r="C47">
        <v>79</v>
      </c>
      <c r="D47" s="109" t="s">
        <v>222</v>
      </c>
      <c r="E47">
        <f t="shared" si="6"/>
        <v>1</v>
      </c>
      <c r="F47">
        <f t="shared" si="1"/>
        <v>74</v>
      </c>
      <c r="G47">
        <f t="shared" si="2"/>
        <v>82</v>
      </c>
      <c r="H47">
        <f t="shared" si="3"/>
        <v>112</v>
      </c>
      <c r="J47" t="str">
        <f t="shared" si="4"/>
        <v>&lt;e:IntangibleAssetsInProgress contextRef="c10" decimals="-3" unitRef="u1"&gt;</v>
      </c>
      <c r="K47" s="107">
        <f>Regnskabsstatistik!F78*1000</f>
        <v>660000</v>
      </c>
      <c r="L47" t="str">
        <f t="shared" si="5"/>
        <v>&lt;/e:IntangibleAssetsInProgress&gt;</v>
      </c>
      <c r="P47" s="106" t="str">
        <f t="shared" si="7"/>
        <v>&lt;e:IntangibleAssetsInProgress contextRef="c10" decimals="-3" unitRef="u1"&gt;660000&lt;/e:IntangibleAssetsInProgress&gt;</v>
      </c>
    </row>
    <row r="48" spans="1:16" x14ac:dyDescent="0.25">
      <c r="A48" t="s">
        <v>223</v>
      </c>
      <c r="B48" s="105">
        <v>67</v>
      </c>
      <c r="C48">
        <v>80</v>
      </c>
      <c r="D48" s="109" t="s">
        <v>224</v>
      </c>
      <c r="E48">
        <f t="shared" si="6"/>
        <v>1</v>
      </c>
      <c r="F48">
        <f t="shared" si="1"/>
        <v>75</v>
      </c>
      <c r="G48">
        <f t="shared" si="2"/>
        <v>84</v>
      </c>
      <c r="H48">
        <f t="shared" si="3"/>
        <v>115</v>
      </c>
      <c r="J48" t="str">
        <f t="shared" si="4"/>
        <v>&lt;d:AdditionsToIntangibleAssets contextRef="c10" decimals="-3" unitRef="u1"&gt;</v>
      </c>
      <c r="K48" s="107">
        <f>Regnskabsstatistik!F79*1000</f>
        <v>670000</v>
      </c>
      <c r="L48" t="str">
        <f t="shared" si="5"/>
        <v>&lt;/d:AdditionsToIntangibleAssets&gt;</v>
      </c>
      <c r="P48" s="106" t="str">
        <f t="shared" si="7"/>
        <v>&lt;d:AdditionsToIntangibleAssets contextRef="c10" decimals="-3" unitRef="u1"&gt;670000&lt;/d:AdditionsToIntangibleAssets&gt;</v>
      </c>
    </row>
    <row r="49" spans="1:16" x14ac:dyDescent="0.25">
      <c r="A49" t="s">
        <v>225</v>
      </c>
      <c r="B49" s="105">
        <v>68</v>
      </c>
      <c r="C49">
        <v>81</v>
      </c>
      <c r="D49" s="109" t="s">
        <v>226</v>
      </c>
      <c r="E49">
        <f t="shared" si="6"/>
        <v>1</v>
      </c>
      <c r="F49">
        <f t="shared" si="1"/>
        <v>80</v>
      </c>
      <c r="G49">
        <f t="shared" si="2"/>
        <v>87</v>
      </c>
      <c r="H49">
        <f t="shared" si="3"/>
        <v>123</v>
      </c>
      <c r="J49" t="str">
        <f t="shared" si="4"/>
        <v>&lt;e:PurchaseOfBuildingsIncludingLand contextRef="c10" decimals="-3" unitRef="u1"&gt;</v>
      </c>
      <c r="K49" s="107">
        <f>Regnskabsstatistik!F81*1000</f>
        <v>680000</v>
      </c>
      <c r="L49" t="str">
        <f t="shared" si="5"/>
        <v>&lt;/e:PurchaseOfBuildingsIncludingLand&gt;</v>
      </c>
      <c r="P49" s="106" t="str">
        <f t="shared" si="7"/>
        <v>&lt;e:PurchaseOfBuildingsIncludingLand contextRef="c10" decimals="-3" unitRef="u1"&gt;680000&lt;/e:PurchaseOfBuildingsIncludingLand&gt;</v>
      </c>
    </row>
    <row r="50" spans="1:16" x14ac:dyDescent="0.25">
      <c r="A50" t="s">
        <v>227</v>
      </c>
      <c r="B50" s="105">
        <v>69</v>
      </c>
      <c r="C50">
        <v>82</v>
      </c>
      <c r="D50" s="109" t="s">
        <v>228</v>
      </c>
      <c r="E50">
        <f t="shared" si="6"/>
        <v>1</v>
      </c>
      <c r="F50">
        <f t="shared" si="1"/>
        <v>84</v>
      </c>
      <c r="G50">
        <f t="shared" si="2"/>
        <v>94</v>
      </c>
      <c r="H50">
        <f t="shared" si="3"/>
        <v>134</v>
      </c>
      <c r="J50" t="str">
        <f t="shared" si="4"/>
        <v>&lt;e:ConstructionOfBuildingsExcludingLand contextRef="c10" decimals="-3" unitRef="u1"&gt;</v>
      </c>
      <c r="K50" s="107">
        <f>Regnskabsstatistik!F82*1000</f>
        <v>690000</v>
      </c>
      <c r="L50" t="str">
        <f t="shared" si="5"/>
        <v>&lt;/e:ConstructionOfBuildingsExcludingLand&gt;</v>
      </c>
      <c r="P50" s="106" t="str">
        <f t="shared" si="7"/>
        <v>&lt;e:ConstructionOfBuildingsExcludingLand contextRef="c10" decimals="-3" unitRef="u1"&gt;690000&lt;/e:ConstructionOfBuildingsExcludingLand&gt;</v>
      </c>
    </row>
    <row r="51" spans="1:16" x14ac:dyDescent="0.25">
      <c r="A51" t="s">
        <v>229</v>
      </c>
      <c r="B51" s="105">
        <v>70</v>
      </c>
      <c r="C51">
        <v>83</v>
      </c>
      <c r="D51" s="109" t="s">
        <v>230</v>
      </c>
      <c r="E51">
        <f t="shared" si="6"/>
        <v>1</v>
      </c>
      <c r="F51">
        <f t="shared" si="1"/>
        <v>74</v>
      </c>
      <c r="G51">
        <f t="shared" si="2"/>
        <v>84</v>
      </c>
      <c r="H51">
        <f t="shared" si="3"/>
        <v>114</v>
      </c>
      <c r="J51" t="str">
        <f t="shared" si="4"/>
        <v>&lt;e:PurchaseOfLandNotBuiltUpon contextRef="c10" decimals="-3" unitRef="u1"&gt;</v>
      </c>
      <c r="K51" s="107">
        <f>Regnskabsstatistik!F83*1000</f>
        <v>700000</v>
      </c>
      <c r="L51" t="str">
        <f t="shared" si="5"/>
        <v>&lt;/e:PurchaseOfLandNotBuiltUpon&gt;</v>
      </c>
      <c r="P51" s="106" t="str">
        <f t="shared" si="7"/>
        <v>&lt;e:PurchaseOfLandNotBuiltUpon contextRef="c10" decimals="-3" unitRef="u1"&gt;700000&lt;/e:PurchaseOfLandNotBuiltUpon&gt;</v>
      </c>
    </row>
    <row r="52" spans="1:16" x14ac:dyDescent="0.25">
      <c r="A52" t="s">
        <v>231</v>
      </c>
      <c r="B52" s="105">
        <v>71</v>
      </c>
      <c r="C52">
        <v>84</v>
      </c>
      <c r="D52" s="109" t="s">
        <v>232</v>
      </c>
      <c r="E52">
        <f t="shared" si="6"/>
        <v>1</v>
      </c>
      <c r="F52">
        <f t="shared" si="1"/>
        <v>101</v>
      </c>
      <c r="G52">
        <f t="shared" si="2"/>
        <v>108</v>
      </c>
      <c r="H52">
        <f t="shared" si="3"/>
        <v>165</v>
      </c>
      <c r="J52" t="str">
        <f t="shared" si="4"/>
        <v>&lt;e:AlterationsAndImprovementsOfBuildingsAndInstallations contextRef="c10" decimals="-3" unitRef="u1"&gt;</v>
      </c>
      <c r="K52" s="107">
        <f>Regnskabsstatistik!F84*1000</f>
        <v>710000</v>
      </c>
      <c r="L52" t="str">
        <f t="shared" si="5"/>
        <v>&lt;/e:AlterationsAndImprovementsOfBuildingsAndInstallations&gt;</v>
      </c>
      <c r="P52" s="106" t="str">
        <f t="shared" si="7"/>
        <v>&lt;e:AlterationsAndImprovementsOfBuildingsAndInstallations contextRef="c10" decimals="-3" unitRef="u1"&gt;710000&lt;/e:AlterationsAndImprovementsOfBuildingsAndInstallations&gt;</v>
      </c>
    </row>
    <row r="53" spans="1:16" x14ac:dyDescent="0.25">
      <c r="A53" t="s">
        <v>233</v>
      </c>
      <c r="B53" s="105">
        <v>72</v>
      </c>
      <c r="C53">
        <v>85</v>
      </c>
      <c r="D53" s="109" t="s">
        <v>234</v>
      </c>
      <c r="E53">
        <f t="shared" si="6"/>
        <v>1</v>
      </c>
      <c r="F53">
        <f t="shared" si="1"/>
        <v>150</v>
      </c>
      <c r="G53">
        <f t="shared" si="2"/>
        <v>156</v>
      </c>
      <c r="H53">
        <f t="shared" si="3"/>
        <v>262</v>
      </c>
      <c r="J53" t="str">
        <f t="shared" si="4"/>
        <v>&lt;e:ConstructionAlterationAndImprovementOfRoadsHarboursSquaresAndSimilarAndDevelopmentAndImprovementOfLand contextRef="c10" decimals="-3" unitRef="u1"&gt;</v>
      </c>
      <c r="K53" s="107">
        <f>Regnskabsstatistik!F85*1000</f>
        <v>720000</v>
      </c>
      <c r="L53" t="str">
        <f t="shared" si="5"/>
        <v>&lt;/e:ConstructionAlterationAndImprovementOfRoadsHarboursSquaresAndSimilarAndDevelopmentAndImprovementOfLand&gt;</v>
      </c>
      <c r="P53" s="106" t="str">
        <f t="shared" si="7"/>
        <v>&lt;e:ConstructionAlterationAndImprovementOfRoadsHarboursSquaresAndSimilarAndDevelopmentAndImprovementOfLand contextRef="c10" decimals="-3" unitRef="u1"&gt;720000&lt;/e:ConstructionAlterationAndImprovementOfRoadsHarboursSquaresAndSimilarAndDevelopmentAndImprovementOfLand&gt;</v>
      </c>
    </row>
    <row r="54" spans="1:16" x14ac:dyDescent="0.25">
      <c r="A54" t="s">
        <v>235</v>
      </c>
      <c r="B54" s="105">
        <v>73</v>
      </c>
      <c r="C54">
        <v>86</v>
      </c>
      <c r="D54" s="109" t="s">
        <v>236</v>
      </c>
      <c r="E54">
        <f t="shared" si="6"/>
        <v>1</v>
      </c>
      <c r="F54">
        <f t="shared" si="1"/>
        <v>68</v>
      </c>
      <c r="G54">
        <f t="shared" si="2"/>
        <v>74</v>
      </c>
      <c r="H54">
        <f t="shared" si="3"/>
        <v>98</v>
      </c>
      <c r="J54" t="str">
        <f t="shared" si="4"/>
        <v>&lt;e:IncreaseOfRealEstate contextRef="c10" decimals="-3" unitRef="u1"&gt;</v>
      </c>
      <c r="K54" s="107">
        <f>Regnskabsstatistik!F86*1000</f>
        <v>730000</v>
      </c>
      <c r="L54" t="str">
        <f t="shared" si="5"/>
        <v>&lt;/e:IncreaseOfRealEstate&gt;</v>
      </c>
      <c r="P54" s="106" t="str">
        <f t="shared" si="7"/>
        <v>&lt;e:IncreaseOfRealEstate contextRef="c10" decimals="-3" unitRef="u1"&gt;730000&lt;/e:IncreaseOfRealEstate&gt;</v>
      </c>
    </row>
    <row r="55" spans="1:16" x14ac:dyDescent="0.25">
      <c r="A55" t="s">
        <v>237</v>
      </c>
      <c r="B55" s="105">
        <v>74</v>
      </c>
      <c r="C55">
        <v>87</v>
      </c>
      <c r="D55" s="109" t="s">
        <v>238</v>
      </c>
      <c r="E55">
        <f t="shared" si="6"/>
        <v>1</v>
      </c>
      <c r="F55">
        <f t="shared" si="1"/>
        <v>90</v>
      </c>
      <c r="G55">
        <f t="shared" si="2"/>
        <v>97</v>
      </c>
      <c r="H55">
        <f t="shared" si="3"/>
        <v>143</v>
      </c>
      <c r="J55" t="str">
        <f t="shared" si="4"/>
        <v>&lt;e:AdditionsToProductionMachineryAndEquipment contextRef="c10" decimals="-3" unitRef="u1"&gt;</v>
      </c>
      <c r="K55" s="107">
        <f>Regnskabsstatistik!F88*1000</f>
        <v>740000</v>
      </c>
      <c r="L55" t="str">
        <f t="shared" si="5"/>
        <v>&lt;/e:AdditionsToProductionMachineryAndEquipment&gt;</v>
      </c>
      <c r="P55" s="106" t="str">
        <f t="shared" si="7"/>
        <v>&lt;e:AdditionsToProductionMachineryAndEquipment contextRef="c10" decimals="-3" unitRef="u1"&gt;740000&lt;/e:AdditionsToProductionMachineryAndEquipment&gt;</v>
      </c>
    </row>
    <row r="56" spans="1:16" x14ac:dyDescent="0.25">
      <c r="A56" t="s">
        <v>239</v>
      </c>
      <c r="B56" s="105">
        <v>75</v>
      </c>
      <c r="C56">
        <v>88</v>
      </c>
      <c r="D56" s="109" t="s">
        <v>240</v>
      </c>
      <c r="E56">
        <f t="shared" si="6"/>
        <v>1</v>
      </c>
      <c r="F56">
        <f t="shared" si="1"/>
        <v>104</v>
      </c>
      <c r="G56">
        <f t="shared" si="2"/>
        <v>111</v>
      </c>
      <c r="H56">
        <f t="shared" si="3"/>
        <v>171</v>
      </c>
      <c r="J56" t="str">
        <f t="shared" si="4"/>
        <v>&lt;e:AdditionsToOtherPlantOperatingAssetsFixturesAndFurniture contextRef="c10" decimals="-3" unitRef="u1"&gt;</v>
      </c>
      <c r="K56" s="107">
        <f>Regnskabsstatistik!F89*1000</f>
        <v>750000</v>
      </c>
      <c r="L56" t="str">
        <f t="shared" si="5"/>
        <v>&lt;/e:AdditionsToOtherPlantOperatingAssetsFixturesAndFurniture&gt;</v>
      </c>
      <c r="P56" s="106" t="str">
        <f t="shared" si="7"/>
        <v>&lt;e:AdditionsToOtherPlantOperatingAssetsFixturesAndFurniture contextRef="c10" decimals="-3" unitRef="u1"&gt;750000&lt;/e:AdditionsToOtherPlantOperatingAssetsFixturesAndFurniture&gt;</v>
      </c>
    </row>
    <row r="57" spans="1:16" x14ac:dyDescent="0.25">
      <c r="A57" t="s">
        <v>241</v>
      </c>
      <c r="B57" s="105">
        <v>76</v>
      </c>
      <c r="C57">
        <v>89</v>
      </c>
      <c r="D57" s="109" t="s">
        <v>242</v>
      </c>
      <c r="E57">
        <f t="shared" si="6"/>
        <v>1</v>
      </c>
      <c r="F57">
        <f t="shared" si="1"/>
        <v>84</v>
      </c>
      <c r="G57">
        <f t="shared" si="2"/>
        <v>91</v>
      </c>
      <c r="H57">
        <f t="shared" si="3"/>
        <v>131</v>
      </c>
      <c r="J57" t="str">
        <f t="shared" si="4"/>
        <v>&lt;e:IncreaseOfMachineryPlantAndEquipment contextRef="c10" decimals="-3" unitRef="u1"&gt;</v>
      </c>
      <c r="K57" s="107">
        <f>Regnskabsstatistik!F90*1000</f>
        <v>760000</v>
      </c>
      <c r="L57" t="str">
        <f t="shared" si="5"/>
        <v>&lt;/e:IncreaseOfMachineryPlantAndEquipment&gt;</v>
      </c>
      <c r="P57" s="106" t="str">
        <f t="shared" si="7"/>
        <v>&lt;e:IncreaseOfMachineryPlantAndEquipment contextRef="c10" decimals="-3" unitRef="u1"&gt;760000&lt;/e:IncreaseOfMachineryPlantAndEquipment&gt;</v>
      </c>
    </row>
    <row r="58" spans="1:16" x14ac:dyDescent="0.25">
      <c r="A58" t="s">
        <v>243</v>
      </c>
      <c r="B58" s="105">
        <v>77</v>
      </c>
      <c r="C58">
        <v>90</v>
      </c>
      <c r="D58" s="109" t="s">
        <v>244</v>
      </c>
      <c r="E58">
        <f t="shared" si="6"/>
        <v>1</v>
      </c>
      <c r="F58">
        <f t="shared" si="1"/>
        <v>136</v>
      </c>
      <c r="G58">
        <f t="shared" si="2"/>
        <v>143</v>
      </c>
      <c r="H58">
        <f t="shared" si="3"/>
        <v>235</v>
      </c>
      <c r="J58" t="str">
        <f t="shared" si="4"/>
        <v>&lt;e:AdditionsToPropertyPlantAndEquipmentInProgressAndPrepaymentsForPropertyPlantAndEquipment contextRef="c10" decimals="-3" unitRef="u1"&gt;</v>
      </c>
      <c r="K58" s="107">
        <f>Regnskabsstatistik!F92*1000</f>
        <v>770000</v>
      </c>
      <c r="L58" t="str">
        <f t="shared" si="5"/>
        <v>&lt;/e:AdditionsToPropertyPlantAndEquipmentInProgressAndPrepaymentsForPropertyPlantAndEquipment&gt;</v>
      </c>
      <c r="P58" s="106" t="str">
        <f t="shared" si="7"/>
        <v>&lt;e:AdditionsToPropertyPlantAndEquipmentInProgressAndPrepaymentsForPropertyPlantAndEquipment contextRef="c10" decimals="-3" unitRef="u1"&gt;770000&lt;/e:AdditionsToPropertyPlantAndEquipmentInProgressAndPrepaymentsForPropertyPlantAndEquipment&gt;</v>
      </c>
    </row>
    <row r="59" spans="1:16" x14ac:dyDescent="0.25">
      <c r="A59" t="s">
        <v>245</v>
      </c>
      <c r="B59" s="105">
        <v>78</v>
      </c>
      <c r="C59">
        <v>91</v>
      </c>
      <c r="D59" s="109" t="s">
        <v>246</v>
      </c>
      <c r="E59">
        <f t="shared" si="6"/>
        <v>1</v>
      </c>
      <c r="F59">
        <f t="shared" si="1"/>
        <v>75</v>
      </c>
      <c r="G59">
        <f t="shared" si="2"/>
        <v>82</v>
      </c>
      <c r="H59">
        <f t="shared" si="3"/>
        <v>113</v>
      </c>
      <c r="J59" t="str">
        <f t="shared" si="4"/>
        <v>&lt;e:AdditionsToNoncurrentAssets contextRef="c10" decimals="-3" unitRef="u1"&gt;</v>
      </c>
      <c r="K59" s="107">
        <f>Regnskabsstatistik!F94*1000</f>
        <v>780000</v>
      </c>
      <c r="L59" t="str">
        <f t="shared" si="5"/>
        <v>&lt;/e:AdditionsToNoncurrentAssets&gt;</v>
      </c>
      <c r="P59" s="106" t="str">
        <f t="shared" si="7"/>
        <v>&lt;e:AdditionsToNoncurrentAssets contextRef="c10" decimals="-3" unitRef="u1"&gt;780000&lt;/e:AdditionsToNoncurrentAssets&gt;</v>
      </c>
    </row>
    <row r="60" spans="1:16" x14ac:dyDescent="0.25">
      <c r="A60" t="s">
        <v>247</v>
      </c>
      <c r="B60" s="105">
        <v>79</v>
      </c>
      <c r="C60">
        <v>92</v>
      </c>
      <c r="D60" s="109" t="s">
        <v>248</v>
      </c>
      <c r="E60">
        <f t="shared" si="6"/>
        <v>1</v>
      </c>
      <c r="F60">
        <f t="shared" si="1"/>
        <v>86</v>
      </c>
      <c r="G60">
        <f t="shared" si="2"/>
        <v>93</v>
      </c>
      <c r="H60">
        <f t="shared" si="3"/>
        <v>135</v>
      </c>
      <c r="J60" t="str">
        <f t="shared" si="4"/>
        <v>&lt;e:DecreaseInCompletedDevelopmentProjects contextRef="c10" decimals="-3" unitRef="u1"&gt;</v>
      </c>
      <c r="K60" s="107">
        <f>Regnskabsstatistik!F101*1000</f>
        <v>790000</v>
      </c>
      <c r="L60" t="str">
        <f t="shared" si="5"/>
        <v>&lt;/e:DecreaseInCompletedDevelopmentProjects&gt;</v>
      </c>
      <c r="P60" s="106" t="str">
        <f t="shared" si="7"/>
        <v>&lt;e:DecreaseInCompletedDevelopmentProjects contextRef="c10" decimals="-3" unitRef="u1"&gt;790000&lt;/e:DecreaseInCompletedDevelopmentProjects&gt;</v>
      </c>
    </row>
    <row r="61" spans="1:16" x14ac:dyDescent="0.25">
      <c r="A61" s="110" t="s">
        <v>249</v>
      </c>
      <c r="B61" s="105">
        <v>80</v>
      </c>
      <c r="C61">
        <v>93</v>
      </c>
      <c r="D61" s="109" t="s">
        <v>250</v>
      </c>
      <c r="E61">
        <f t="shared" si="6"/>
        <v>1</v>
      </c>
      <c r="F61">
        <f t="shared" si="1"/>
        <v>115</v>
      </c>
      <c r="G61">
        <f t="shared" si="2"/>
        <v>122</v>
      </c>
      <c r="H61">
        <f t="shared" si="3"/>
        <v>193</v>
      </c>
      <c r="J61" t="str">
        <f t="shared" si="4"/>
        <v>&lt;e:DecreaseOfConcessionsPatentsLicencesTrademarksAndOtherSimilarRights contextRef="c10" decimals="-3" unitRef="u1"&gt;</v>
      </c>
      <c r="K61" s="107">
        <f>Regnskabsstatistik!F102*1000</f>
        <v>800000</v>
      </c>
      <c r="L61" t="str">
        <f t="shared" si="5"/>
        <v>&lt;/e:DecreaseOfConcessionsPatentsLicencesTrademarksAndOtherSimilarRights&gt;</v>
      </c>
      <c r="P61" s="106" t="str">
        <f t="shared" si="7"/>
        <v>&lt;e:DecreaseOfConcessionsPatentsLicencesTrademarksAndOtherSimilarRights contextRef="c10" decimals="-3" unitRef="u1"&gt;800000&lt;/e:DecreaseOfConcessionsPatentsLicencesTrademarksAndOtherSimilarRights&gt;</v>
      </c>
    </row>
    <row r="62" spans="1:16" x14ac:dyDescent="0.25">
      <c r="A62" t="s">
        <v>251</v>
      </c>
      <c r="B62" s="105">
        <v>81</v>
      </c>
      <c r="C62">
        <v>94</v>
      </c>
      <c r="D62" s="109" t="s">
        <v>252</v>
      </c>
      <c r="E62">
        <f t="shared" si="6"/>
        <v>1</v>
      </c>
      <c r="F62">
        <f t="shared" si="1"/>
        <v>66</v>
      </c>
      <c r="G62">
        <f t="shared" si="2"/>
        <v>73</v>
      </c>
      <c r="H62">
        <f t="shared" si="3"/>
        <v>95</v>
      </c>
      <c r="J62" t="str">
        <f t="shared" si="4"/>
        <v>&lt;e:DisposalOfSoftware contextRef="c10" decimals="-3" unitRef="u1"&gt;</v>
      </c>
      <c r="K62" s="107">
        <f>Regnskabsstatistik!F103*1000</f>
        <v>810000</v>
      </c>
      <c r="L62" t="str">
        <f t="shared" si="5"/>
        <v>&lt;/e:DisposalOfSoftware&gt;</v>
      </c>
      <c r="P62" s="106" t="str">
        <f t="shared" si="7"/>
        <v>&lt;e:DisposalOfSoftware contextRef="c10" decimals="-3" unitRef="u1"&gt;810000&lt;/e:DisposalOfSoftware&gt;</v>
      </c>
    </row>
    <row r="63" spans="1:16" x14ac:dyDescent="0.25">
      <c r="A63" t="s">
        <v>253</v>
      </c>
      <c r="B63" s="105">
        <v>82</v>
      </c>
      <c r="C63">
        <v>95</v>
      </c>
      <c r="D63" s="109" t="s">
        <v>254</v>
      </c>
      <c r="E63">
        <f t="shared" si="6"/>
        <v>1</v>
      </c>
      <c r="F63">
        <f t="shared" si="1"/>
        <v>66</v>
      </c>
      <c r="G63">
        <f t="shared" si="2"/>
        <v>73</v>
      </c>
      <c r="H63">
        <f t="shared" si="3"/>
        <v>95</v>
      </c>
      <c r="J63" t="str">
        <f t="shared" si="4"/>
        <v>&lt;e:DecreaseInGoodwill contextRef="c10" decimals="-3" unitRef="u1"&gt;</v>
      </c>
      <c r="K63" s="107">
        <f>Regnskabsstatistik!F104*1000</f>
        <v>820000</v>
      </c>
      <c r="L63" t="str">
        <f t="shared" si="5"/>
        <v>&lt;/e:DecreaseInGoodwill&gt;</v>
      </c>
      <c r="P63" s="106" t="str">
        <f t="shared" si="7"/>
        <v>&lt;e:DecreaseInGoodwill contextRef="c10" decimals="-3" unitRef="u1"&gt;820000&lt;/e:DecreaseInGoodwill&gt;</v>
      </c>
    </row>
    <row r="64" spans="1:16" x14ac:dyDescent="0.25">
      <c r="A64" t="s">
        <v>255</v>
      </c>
      <c r="B64" s="105">
        <v>83</v>
      </c>
      <c r="C64">
        <v>96</v>
      </c>
      <c r="D64" s="109" t="s">
        <v>256</v>
      </c>
      <c r="E64">
        <f t="shared" si="6"/>
        <v>1</v>
      </c>
      <c r="F64">
        <f t="shared" si="1"/>
        <v>74</v>
      </c>
      <c r="G64">
        <f t="shared" si="2"/>
        <v>81</v>
      </c>
      <c r="H64">
        <f t="shared" si="3"/>
        <v>111</v>
      </c>
      <c r="J64" t="str">
        <f t="shared" si="4"/>
        <v>&lt;e:DecreaseOfIntangibleAssets contextRef="c10" decimals="-3" unitRef="u1"&gt;</v>
      </c>
      <c r="K64" s="107">
        <f>Regnskabsstatistik!F105*1000</f>
        <v>830000</v>
      </c>
      <c r="L64" t="str">
        <f t="shared" si="5"/>
        <v>&lt;/e:DecreaseOfIntangibleAssets&gt;</v>
      </c>
      <c r="P64" s="106" t="str">
        <f t="shared" si="7"/>
        <v>&lt;e:DecreaseOfIntangibleAssets contextRef="c10" decimals="-3" unitRef="u1"&gt;830000&lt;/e:DecreaseOfIntangibleAssets&gt;</v>
      </c>
    </row>
    <row r="65" spans="1:16" x14ac:dyDescent="0.25">
      <c r="A65" t="s">
        <v>257</v>
      </c>
      <c r="B65" s="105">
        <v>84</v>
      </c>
      <c r="C65">
        <v>97</v>
      </c>
      <c r="D65" s="109" t="s">
        <v>258</v>
      </c>
      <c r="E65">
        <f t="shared" si="6"/>
        <v>1</v>
      </c>
      <c r="F65">
        <f t="shared" si="1"/>
        <v>92</v>
      </c>
      <c r="G65">
        <f t="shared" si="2"/>
        <v>99</v>
      </c>
      <c r="H65">
        <f t="shared" si="3"/>
        <v>147</v>
      </c>
      <c r="J65" t="str">
        <f t="shared" si="4"/>
        <v>&lt;e:DisposalsOfBuildingsIncludingLandAtBookValue contextRef="c10" decimals="-3" unitRef="u1"&gt;</v>
      </c>
      <c r="K65" s="107">
        <f>Regnskabsstatistik!F107*1000</f>
        <v>840000</v>
      </c>
      <c r="L65" t="str">
        <f t="shared" si="5"/>
        <v>&lt;/e:DisposalsOfBuildingsIncludingLandAtBookValue&gt;</v>
      </c>
      <c r="P65" s="106" t="str">
        <f t="shared" si="7"/>
        <v>&lt;e:DisposalsOfBuildingsIncludingLandAtBookValue contextRef="c10" decimals="-3" unitRef="u1"&gt;840000&lt;/e:DisposalsOfBuildingsIncludingLandAtBookValue&gt;</v>
      </c>
    </row>
    <row r="66" spans="1:16" x14ac:dyDescent="0.25">
      <c r="A66" t="s">
        <v>259</v>
      </c>
      <c r="B66" s="105">
        <v>85</v>
      </c>
      <c r="C66">
        <v>98</v>
      </c>
      <c r="D66" s="109" t="s">
        <v>260</v>
      </c>
      <c r="E66">
        <f t="shared" si="6"/>
        <v>1</v>
      </c>
      <c r="F66">
        <f t="shared" si="1"/>
        <v>86</v>
      </c>
      <c r="G66">
        <f t="shared" si="2"/>
        <v>93</v>
      </c>
      <c r="H66">
        <f t="shared" si="3"/>
        <v>135</v>
      </c>
      <c r="J66" t="str">
        <f t="shared" si="4"/>
        <v>&lt;e:DisposalsOfLandNotBuiltUponAtBookValue contextRef="c10" decimals="-3" unitRef="u1"&gt;</v>
      </c>
      <c r="K66" s="107">
        <f>Regnskabsstatistik!F108*1000</f>
        <v>850000</v>
      </c>
      <c r="L66" t="str">
        <f t="shared" si="5"/>
        <v>&lt;/e:DisposalsOfLandNotBuiltUponAtBookValue&gt;</v>
      </c>
      <c r="P66" s="106" t="str">
        <f t="shared" si="7"/>
        <v>&lt;e:DisposalsOfLandNotBuiltUponAtBookValue contextRef="c10" decimals="-3" unitRef="u1"&gt;850000&lt;/e:DisposalsOfLandNotBuiltUponAtBookValue&gt;</v>
      </c>
    </row>
    <row r="67" spans="1:16" x14ac:dyDescent="0.25">
      <c r="A67" t="s">
        <v>261</v>
      </c>
      <c r="B67" s="105">
        <v>86</v>
      </c>
      <c r="C67">
        <v>99</v>
      </c>
      <c r="D67" s="109" t="s">
        <v>262</v>
      </c>
      <c r="E67">
        <f t="shared" si="6"/>
        <v>1</v>
      </c>
      <c r="F67">
        <f t="shared" si="1"/>
        <v>100</v>
      </c>
      <c r="G67">
        <f t="shared" si="2"/>
        <v>107</v>
      </c>
      <c r="H67">
        <f t="shared" si="3"/>
        <v>163</v>
      </c>
      <c r="J67" t="str">
        <f t="shared" si="4"/>
        <v>&lt;e:DisposalsOfRoadsHarboursSquaresAndSimilarAtBookValue contextRef="c10" decimals="-3" unitRef="u1"&gt;</v>
      </c>
      <c r="K67" s="107">
        <f>Regnskabsstatistik!F109*1000</f>
        <v>860000</v>
      </c>
      <c r="L67" t="str">
        <f t="shared" ref="L67:L85" si="8">MID(D67,G67,H67)</f>
        <v>&lt;/e:DisposalsOfRoadsHarboursSquaresAndSimilarAtBookValue&gt;</v>
      </c>
      <c r="P67" s="106" t="str">
        <f t="shared" ref="P67:P118" si="9">+J67&amp;K67&amp;L67</f>
        <v>&lt;e:DisposalsOfRoadsHarboursSquaresAndSimilarAtBookValue contextRef="c10" decimals="-3" unitRef="u1"&gt;860000&lt;/e:DisposalsOfRoadsHarboursSquaresAndSimilarAtBookValue&gt;</v>
      </c>
    </row>
    <row r="68" spans="1:16" x14ac:dyDescent="0.25">
      <c r="A68" t="s">
        <v>263</v>
      </c>
      <c r="B68" s="105">
        <v>87</v>
      </c>
      <c r="C68">
        <v>100</v>
      </c>
      <c r="D68" s="109" t="s">
        <v>264</v>
      </c>
      <c r="E68">
        <f t="shared" si="6"/>
        <v>1</v>
      </c>
      <c r="F68">
        <f t="shared" ref="F68:F118" si="10">FIND("&gt;",D68,1)</f>
        <v>84</v>
      </c>
      <c r="G68">
        <f t="shared" ref="G68:G93" si="11">FIND("&lt;",D68,F68)</f>
        <v>91</v>
      </c>
      <c r="H68">
        <f t="shared" ref="H68:H93" si="12">FIND("&gt;",D68,G68)</f>
        <v>131</v>
      </c>
      <c r="J68" t="str">
        <f t="shared" ref="J68:J118" si="13">MID(D68,E68,F68)</f>
        <v>&lt;e:TotalDecreaseOfRealEstateAtBookValue contextRef="c10" decimals="-3" unitRef="u1"&gt;</v>
      </c>
      <c r="K68" s="107">
        <f>Regnskabsstatistik!F110*1000</f>
        <v>870000</v>
      </c>
      <c r="L68" t="str">
        <f t="shared" si="8"/>
        <v>&lt;/e:TotalDecreaseOfRealEstateAtBookValue&gt;</v>
      </c>
      <c r="P68" s="106" t="str">
        <f t="shared" si="9"/>
        <v>&lt;e:TotalDecreaseOfRealEstateAtBookValue contextRef="c10" decimals="-3" unitRef="u1"&gt;870000&lt;/e:TotalDecreaseOfRealEstateAtBookValue&gt;</v>
      </c>
    </row>
    <row r="69" spans="1:16" x14ac:dyDescent="0.25">
      <c r="A69" t="s">
        <v>265</v>
      </c>
      <c r="B69" s="105">
        <v>88</v>
      </c>
      <c r="C69">
        <v>101</v>
      </c>
      <c r="D69" s="109" t="s">
        <v>266</v>
      </c>
      <c r="E69">
        <f t="shared" ref="E69:E118" si="14">FIND("&lt;",D69,1)</f>
        <v>1</v>
      </c>
      <c r="F69">
        <f t="shared" si="10"/>
        <v>101</v>
      </c>
      <c r="G69">
        <f t="shared" si="11"/>
        <v>108</v>
      </c>
      <c r="H69">
        <f t="shared" si="12"/>
        <v>165</v>
      </c>
      <c r="J69" t="str">
        <f t="shared" si="13"/>
        <v>&lt;e:DisposalsOfProductionMachineryAndEquipmentAtBookValue contextRef="c10" decimals="-3" unitRef="u1"&gt;</v>
      </c>
      <c r="K69" s="107">
        <f>Regnskabsstatistik!F112*1000</f>
        <v>880000</v>
      </c>
      <c r="L69" t="str">
        <f t="shared" si="8"/>
        <v>&lt;/e:DisposalsOfProductionMachineryAndEquipmentAtBookValue&gt;</v>
      </c>
      <c r="P69" s="106" t="str">
        <f t="shared" si="9"/>
        <v>&lt;e:DisposalsOfProductionMachineryAndEquipmentAtBookValue contextRef="c10" decimals="-3" unitRef="u1"&gt;880000&lt;/e:DisposalsOfProductionMachineryAndEquipmentAtBookValue&gt;</v>
      </c>
    </row>
    <row r="70" spans="1:16" x14ac:dyDescent="0.25">
      <c r="A70" t="s">
        <v>267</v>
      </c>
      <c r="B70" s="105">
        <v>89</v>
      </c>
      <c r="C70">
        <v>102</v>
      </c>
      <c r="D70" s="109" t="s">
        <v>268</v>
      </c>
      <c r="E70">
        <f t="shared" si="14"/>
        <v>1</v>
      </c>
      <c r="F70">
        <f t="shared" si="10"/>
        <v>115</v>
      </c>
      <c r="G70">
        <f t="shared" si="11"/>
        <v>122</v>
      </c>
      <c r="H70">
        <f t="shared" si="12"/>
        <v>193</v>
      </c>
      <c r="J70" t="str">
        <f t="shared" si="13"/>
        <v>&lt;e:DisposalsOfOtherPlantOperatingAssetsFixturesAndFurnitureAtBookValue contextRef="c10" decimals="-3" unitRef="u1"&gt;</v>
      </c>
      <c r="K70" s="107">
        <f>Regnskabsstatistik!F113*1000</f>
        <v>890000</v>
      </c>
      <c r="L70" t="str">
        <f t="shared" si="8"/>
        <v>&lt;/e:DisposalsOfOtherPlantOperatingAssetsFixturesAndFurnitureAtBookValue&gt;</v>
      </c>
      <c r="P70" s="106" t="str">
        <f t="shared" si="9"/>
        <v>&lt;e:DisposalsOfOtherPlantOperatingAssetsFixturesAndFurnitureAtBookValue contextRef="c10" decimals="-3" unitRef="u1"&gt;890000&lt;/e:DisposalsOfOtherPlantOperatingAssetsFixturesAndFurnitureAtBookValue&gt;</v>
      </c>
    </row>
    <row r="71" spans="1:16" x14ac:dyDescent="0.25">
      <c r="A71" s="110" t="s">
        <v>269</v>
      </c>
      <c r="B71" s="105">
        <v>90</v>
      </c>
      <c r="C71">
        <v>103</v>
      </c>
      <c r="D71" s="109" t="s">
        <v>270</v>
      </c>
      <c r="E71">
        <f t="shared" si="14"/>
        <v>1</v>
      </c>
      <c r="F71">
        <f t="shared" si="10"/>
        <v>100</v>
      </c>
      <c r="G71">
        <f t="shared" si="11"/>
        <v>107</v>
      </c>
      <c r="H71">
        <f t="shared" si="12"/>
        <v>163</v>
      </c>
      <c r="J71" t="str">
        <f t="shared" si="13"/>
        <v>&lt;e:TotalDecreaseOfMachineryPlantAndEquipmentAtBookValue contextRef="c10" decimals="-3" unitRef="u1"&gt;</v>
      </c>
      <c r="K71" s="107">
        <f>Regnskabsstatistik!F114*1000</f>
        <v>900000</v>
      </c>
      <c r="L71" t="str">
        <f t="shared" si="8"/>
        <v>&lt;/e:TotalDecreaseOfMachineryPlantAndEquipmentAtBookValue&gt;</v>
      </c>
      <c r="P71" s="106" t="str">
        <f t="shared" si="9"/>
        <v>&lt;e:TotalDecreaseOfMachineryPlantAndEquipmentAtBookValue contextRef="c10" decimals="-3" unitRef="u1"&gt;900000&lt;/e:TotalDecreaseOfMachineryPlantAndEquipmentAtBookValue&gt;</v>
      </c>
    </row>
    <row r="72" spans="1:16" x14ac:dyDescent="0.25">
      <c r="A72" t="s">
        <v>271</v>
      </c>
      <c r="B72" s="105">
        <v>91</v>
      </c>
      <c r="C72">
        <v>104</v>
      </c>
      <c r="D72" s="109" t="s">
        <v>272</v>
      </c>
      <c r="E72">
        <f t="shared" si="14"/>
        <v>1</v>
      </c>
      <c r="F72">
        <f t="shared" si="10"/>
        <v>110</v>
      </c>
      <c r="G72">
        <f t="shared" si="11"/>
        <v>117</v>
      </c>
      <c r="H72">
        <f t="shared" si="12"/>
        <v>183</v>
      </c>
      <c r="J72" t="str">
        <f t="shared" si="13"/>
        <v>&lt;e:ReversalOfAmortisationOnDecreaseInCompletedDevelopmentProjects contextRef="c10" decimals="-3" unitRef="u1"&gt;</v>
      </c>
      <c r="K72" s="107">
        <f>Regnskabsstatistik!F116*1000</f>
        <v>910000</v>
      </c>
      <c r="L72" t="str">
        <f t="shared" si="8"/>
        <v>&lt;/e:ReversalOfAmortisationOnDecreaseInCompletedDevelopmentProjects&gt;</v>
      </c>
      <c r="P72" s="106" t="str">
        <f t="shared" si="9"/>
        <v>&lt;e:ReversalOfAmortisationOnDecreaseInCompletedDevelopmentProjects contextRef="c10" decimals="-3" unitRef="u1"&gt;910000&lt;/e:ReversalOfAmortisationOnDecreaseInCompletedDevelopmentProjects&gt;</v>
      </c>
    </row>
    <row r="73" spans="1:16" x14ac:dyDescent="0.25">
      <c r="A73" t="s">
        <v>273</v>
      </c>
      <c r="B73" s="105">
        <v>92</v>
      </c>
      <c r="C73">
        <v>105</v>
      </c>
      <c r="D73" s="109" t="s">
        <v>274</v>
      </c>
      <c r="E73">
        <f t="shared" si="14"/>
        <v>1</v>
      </c>
      <c r="F73">
        <f t="shared" si="10"/>
        <v>139</v>
      </c>
      <c r="G73">
        <f t="shared" si="11"/>
        <v>146</v>
      </c>
      <c r="H73">
        <f t="shared" si="12"/>
        <v>241</v>
      </c>
      <c r="J73" t="str">
        <f t="shared" si="13"/>
        <v>&lt;e:ReversalOfAmortisationOnDecreaseOfConcessionsPatentsLicencesTrademarksAndOtherSimilarRights contextRef="c10" decimals="-3" unitRef="u1"&gt;</v>
      </c>
      <c r="K73" s="107">
        <f>Regnskabsstatistik!F117*1000</f>
        <v>920000</v>
      </c>
      <c r="L73" t="str">
        <f t="shared" si="8"/>
        <v>&lt;/e:ReversalOfAmortisationOnDecreaseOfConcessionsPatentsLicencesTrademarksAndOtherSimilarRights&gt;</v>
      </c>
      <c r="P73" s="106" t="str">
        <f t="shared" si="9"/>
        <v>&lt;e:ReversalOfAmortisationOnDecreaseOfConcessionsPatentsLicencesTrademarksAndOtherSimilarRights contextRef="c10" decimals="-3" unitRef="u1"&gt;920000&lt;/e:ReversalOfAmortisationOnDecreaseOfConcessionsPatentsLicencesTrademarksAndOtherSimilarRights&gt;</v>
      </c>
    </row>
    <row r="74" spans="1:16" x14ac:dyDescent="0.25">
      <c r="A74" t="s">
        <v>275</v>
      </c>
      <c r="B74" s="105">
        <v>93</v>
      </c>
      <c r="C74">
        <v>106</v>
      </c>
      <c r="D74" s="109" t="s">
        <v>276</v>
      </c>
      <c r="E74">
        <f t="shared" si="14"/>
        <v>1</v>
      </c>
      <c r="F74">
        <f t="shared" si="10"/>
        <v>90</v>
      </c>
      <c r="G74">
        <f t="shared" si="11"/>
        <v>97</v>
      </c>
      <c r="H74">
        <f t="shared" si="12"/>
        <v>143</v>
      </c>
      <c r="J74" t="str">
        <f t="shared" si="13"/>
        <v>&lt;e:ReversalOfAmortisationOnDisposalOfSoftware contextRef="c10" decimals="-3" unitRef="u1"&gt;</v>
      </c>
      <c r="K74" s="107">
        <f>Regnskabsstatistik!F118*1000</f>
        <v>930000</v>
      </c>
      <c r="L74" t="str">
        <f t="shared" si="8"/>
        <v>&lt;/e:ReversalOfAmortisationOnDisposalOfSoftware&gt;</v>
      </c>
      <c r="P74" s="106" t="str">
        <f t="shared" si="9"/>
        <v>&lt;e:ReversalOfAmortisationOnDisposalOfSoftware contextRef="c10" decimals="-3" unitRef="u1"&gt;930000&lt;/e:ReversalOfAmortisationOnDisposalOfSoftware&gt;</v>
      </c>
    </row>
    <row r="75" spans="1:16" x14ac:dyDescent="0.25">
      <c r="A75" t="s">
        <v>277</v>
      </c>
      <c r="B75" s="105">
        <v>94</v>
      </c>
      <c r="C75">
        <v>107</v>
      </c>
      <c r="D75" s="109" t="s">
        <v>278</v>
      </c>
      <c r="E75">
        <f t="shared" si="14"/>
        <v>1</v>
      </c>
      <c r="F75">
        <f t="shared" si="10"/>
        <v>90</v>
      </c>
      <c r="G75">
        <f t="shared" si="11"/>
        <v>97</v>
      </c>
      <c r="H75">
        <f t="shared" si="12"/>
        <v>143</v>
      </c>
      <c r="J75" t="str">
        <f t="shared" si="13"/>
        <v>&lt;e:ReversalOfAmortisationOnDecreaseInGoodwill contextRef="c10" decimals="-3" unitRef="u1"&gt;</v>
      </c>
      <c r="K75" s="107">
        <f>Regnskabsstatistik!F119*1000</f>
        <v>940000</v>
      </c>
      <c r="L75" t="str">
        <f t="shared" si="8"/>
        <v>&lt;/e:ReversalOfAmortisationOnDecreaseInGoodwill&gt;</v>
      </c>
      <c r="P75" s="106" t="str">
        <f t="shared" si="9"/>
        <v>&lt;e:ReversalOfAmortisationOnDecreaseInGoodwill contextRef="c10" decimals="-3" unitRef="u1"&gt;940000&lt;/e:ReversalOfAmortisationOnDecreaseInGoodwill&gt;</v>
      </c>
    </row>
    <row r="76" spans="1:16" x14ac:dyDescent="0.25">
      <c r="A76" t="s">
        <v>279</v>
      </c>
      <c r="B76" s="105">
        <v>95</v>
      </c>
      <c r="C76">
        <v>108</v>
      </c>
      <c r="D76" s="109" t="s">
        <v>280</v>
      </c>
      <c r="E76">
        <f t="shared" si="14"/>
        <v>1</v>
      </c>
      <c r="F76">
        <f t="shared" si="10"/>
        <v>103</v>
      </c>
      <c r="G76">
        <f t="shared" si="11"/>
        <v>110</v>
      </c>
      <c r="H76">
        <f t="shared" si="12"/>
        <v>169</v>
      </c>
      <c r="J76" t="str">
        <f t="shared" si="13"/>
        <v>&lt;e:ReversalOfAmortisationOnTotalDecreaseOfIntangibleAssets contextRef="c10" decimals="-3" unitRef="u1"&gt;</v>
      </c>
      <c r="K76" s="107">
        <f>Regnskabsstatistik!F120*1000</f>
        <v>950000</v>
      </c>
      <c r="L76" t="str">
        <f t="shared" si="8"/>
        <v>&lt;/e:ReversalOfAmortisationOnTotalDecreaseOfIntangibleAssets&gt;</v>
      </c>
      <c r="P76" s="106" t="str">
        <f t="shared" si="9"/>
        <v>&lt;e:ReversalOfAmortisationOnTotalDecreaseOfIntangibleAssets contextRef="c10" decimals="-3" unitRef="u1"&gt;950000&lt;/e:ReversalOfAmortisationOnTotalDecreaseOfIntangibleAssets&gt;</v>
      </c>
    </row>
    <row r="77" spans="1:16" x14ac:dyDescent="0.25">
      <c r="A77" t="s">
        <v>281</v>
      </c>
      <c r="B77" s="105">
        <v>96</v>
      </c>
      <c r="C77">
        <v>109</v>
      </c>
      <c r="D77" s="109" t="s">
        <v>282</v>
      </c>
      <c r="E77">
        <f t="shared" si="14"/>
        <v>1</v>
      </c>
      <c r="F77">
        <f t="shared" si="10"/>
        <v>105</v>
      </c>
      <c r="G77">
        <f t="shared" si="11"/>
        <v>112</v>
      </c>
      <c r="H77">
        <f t="shared" si="12"/>
        <v>173</v>
      </c>
      <c r="J77" t="str">
        <f t="shared" si="13"/>
        <v>&lt;e:ReversalOfAmortisationOnDisposalsOfBuildingsIncludingLand contextRef="c10" decimals="-3" unitRef="u1"&gt;</v>
      </c>
      <c r="K77" s="107">
        <f>Regnskabsstatistik!F122*1000</f>
        <v>960000</v>
      </c>
      <c r="L77" t="str">
        <f t="shared" si="8"/>
        <v>&lt;/e:ReversalOfAmortisationOnDisposalsOfBuildingsIncludingLand&gt;</v>
      </c>
      <c r="P77" s="106" t="str">
        <f t="shared" si="9"/>
        <v>&lt;e:ReversalOfAmortisationOnDisposalsOfBuildingsIncludingLand contextRef="c10" decimals="-3" unitRef="u1"&gt;960000&lt;/e:ReversalOfAmortisationOnDisposalsOfBuildingsIncludingLand&gt;</v>
      </c>
    </row>
    <row r="78" spans="1:16" x14ac:dyDescent="0.25">
      <c r="A78" t="s">
        <v>283</v>
      </c>
      <c r="B78" s="105">
        <v>97</v>
      </c>
      <c r="C78">
        <v>110</v>
      </c>
      <c r="D78" s="109" t="s">
        <v>284</v>
      </c>
      <c r="E78">
        <f t="shared" si="14"/>
        <v>1</v>
      </c>
      <c r="F78">
        <f t="shared" si="10"/>
        <v>111</v>
      </c>
      <c r="G78">
        <f t="shared" si="11"/>
        <v>118</v>
      </c>
      <c r="H78">
        <f t="shared" si="12"/>
        <v>185</v>
      </c>
      <c r="J78" t="str">
        <f t="shared" si="13"/>
        <v>&lt;e:ReversalOfAmortisationOnDisposalOfLandNotBuiltUponIncludingLand contextRef="c10" decimals="-3" unitRef="u1"&gt;</v>
      </c>
      <c r="K78" s="107">
        <f>Regnskabsstatistik!F123*1000</f>
        <v>970000</v>
      </c>
      <c r="L78" t="str">
        <f t="shared" si="8"/>
        <v>&lt;/e:ReversalOfAmortisationOnDisposalOfLandNotBuiltUponIncludingLand&gt;</v>
      </c>
      <c r="P78" s="106" t="str">
        <f t="shared" si="9"/>
        <v>&lt;e:ReversalOfAmortisationOnDisposalOfLandNotBuiltUponIncludingLand contextRef="c10" decimals="-3" unitRef="u1"&gt;970000&lt;/e:ReversalOfAmortisationOnDisposalOfLandNotBuiltUponIncludingLand&gt;</v>
      </c>
    </row>
    <row r="79" spans="1:16" x14ac:dyDescent="0.25">
      <c r="A79" t="s">
        <v>285</v>
      </c>
      <c r="B79" s="105">
        <v>98</v>
      </c>
      <c r="C79">
        <v>111</v>
      </c>
      <c r="D79" s="109" t="s">
        <v>286</v>
      </c>
      <c r="E79">
        <f t="shared" si="14"/>
        <v>1</v>
      </c>
      <c r="F79">
        <f t="shared" si="10"/>
        <v>126</v>
      </c>
      <c r="G79">
        <f t="shared" si="11"/>
        <v>133</v>
      </c>
      <c r="H79">
        <f t="shared" si="12"/>
        <v>215</v>
      </c>
      <c r="J79" t="str">
        <f t="shared" si="13"/>
        <v>&lt;e:ReversalOfAmortisationOnDisposalsOfRoadsHarboursSquaresAndSimilarIncludingLand contextRef="c10" decimals="-3" unitRef="u1"&gt;</v>
      </c>
      <c r="K79" s="107">
        <f>Regnskabsstatistik!F124*1000</f>
        <v>980000</v>
      </c>
      <c r="L79" t="str">
        <f t="shared" si="8"/>
        <v>&lt;/e:ReversalOfAmortisationOnDisposalsOfRoadsHarboursSquaresAndSimilarIncludingLand&gt;</v>
      </c>
      <c r="P79" s="106" t="str">
        <f t="shared" si="9"/>
        <v>&lt;e:ReversalOfAmortisationOnDisposalsOfRoadsHarboursSquaresAndSimilarIncludingLand contextRef="c10" decimals="-3" unitRef="u1"&gt;980000&lt;/e:ReversalOfAmortisationOnDisposalsOfRoadsHarboursSquaresAndSimilarIncludingLand&gt;</v>
      </c>
    </row>
    <row r="80" spans="1:16" x14ac:dyDescent="0.25">
      <c r="A80" t="s">
        <v>287</v>
      </c>
      <c r="B80" s="105">
        <v>99</v>
      </c>
      <c r="C80">
        <v>112</v>
      </c>
      <c r="D80" s="109" t="s">
        <v>288</v>
      </c>
      <c r="E80">
        <f t="shared" si="14"/>
        <v>1</v>
      </c>
      <c r="F80">
        <f t="shared" si="10"/>
        <v>97</v>
      </c>
      <c r="G80">
        <f t="shared" si="11"/>
        <v>104</v>
      </c>
      <c r="H80">
        <f t="shared" si="12"/>
        <v>157</v>
      </c>
      <c r="J80" t="str">
        <f t="shared" si="13"/>
        <v>&lt;e:ReversalOfAmortisationOnTotalDecreaseOfRealEstate contextRef="c10" decimals="-3" unitRef="u1"&gt;</v>
      </c>
      <c r="K80" s="107">
        <f>Regnskabsstatistik!F125*1000</f>
        <v>990000</v>
      </c>
      <c r="L80" t="str">
        <f t="shared" si="8"/>
        <v>&lt;/e:ReversalOfAmortisationOnTotalDecreaseOfRealEstate&gt;</v>
      </c>
      <c r="P80" s="106" t="str">
        <f t="shared" si="9"/>
        <v>&lt;e:ReversalOfAmortisationOnTotalDecreaseOfRealEstate contextRef="c10" decimals="-3" unitRef="u1"&gt;990000&lt;/e:ReversalOfAmortisationOnTotalDecreaseOfRealEstate&gt;</v>
      </c>
    </row>
    <row r="81" spans="1:16" x14ac:dyDescent="0.25">
      <c r="A81" t="s">
        <v>289</v>
      </c>
      <c r="B81" s="105">
        <v>100</v>
      </c>
      <c r="C81">
        <v>113</v>
      </c>
      <c r="D81" s="109" t="s">
        <v>290</v>
      </c>
      <c r="E81">
        <f t="shared" si="14"/>
        <v>1</v>
      </c>
      <c r="F81">
        <f t="shared" si="10"/>
        <v>114</v>
      </c>
      <c r="G81">
        <f t="shared" si="11"/>
        <v>121</v>
      </c>
      <c r="H81">
        <f t="shared" si="12"/>
        <v>191</v>
      </c>
      <c r="J81" t="str">
        <f t="shared" si="13"/>
        <v>&lt;e:ReversalOfAmortisationOnDisposalsOfProductionMachineryAndEquipment contextRef="c10" decimals="-3" unitRef="u1"&gt;</v>
      </c>
      <c r="K81" s="107">
        <f>Regnskabsstatistik!F127*1000</f>
        <v>100000</v>
      </c>
      <c r="L81" t="str">
        <f t="shared" si="8"/>
        <v>&lt;/e:ReversalOfAmortisationOnDisposalsOfProductionMachineryAndEquipment&gt;</v>
      </c>
      <c r="P81" s="106" t="str">
        <f t="shared" si="9"/>
        <v>&lt;e:ReversalOfAmortisationOnDisposalsOfProductionMachineryAndEquipment contextRef="c10" decimals="-3" unitRef="u1"&gt;100000&lt;/e:ReversalOfAmortisationOnDisposalsOfProductionMachineryAndEquipment&gt;</v>
      </c>
    </row>
    <row r="82" spans="1:16" x14ac:dyDescent="0.25">
      <c r="A82" t="s">
        <v>291</v>
      </c>
      <c r="B82" s="105">
        <v>101</v>
      </c>
      <c r="C82">
        <v>114</v>
      </c>
      <c r="D82" s="109" t="s">
        <v>292</v>
      </c>
      <c r="E82">
        <f t="shared" si="14"/>
        <v>1</v>
      </c>
      <c r="F82">
        <f t="shared" si="10"/>
        <v>127</v>
      </c>
      <c r="G82">
        <f t="shared" si="11"/>
        <v>134</v>
      </c>
      <c r="H82">
        <f t="shared" si="12"/>
        <v>217</v>
      </c>
      <c r="J82" t="str">
        <f t="shared" si="13"/>
        <v>&lt;e:ReversalOfAmortisationOnDisposalsOfOthePlantOperatingAssetsFixturesAndFurniture contextRef="c10" decimals="-3" unitRef="u1"&gt;</v>
      </c>
      <c r="K82" s="107">
        <f>Regnskabsstatistik!F128*1000</f>
        <v>1010000</v>
      </c>
      <c r="L82" t="str">
        <f t="shared" si="8"/>
        <v>&lt;/e:ReversalOfAmortisationOnDisposalsOfOthePlantOperatingAssetsFixturesAndFurniture&gt;</v>
      </c>
      <c r="P82" s="106" t="str">
        <f t="shared" si="9"/>
        <v>&lt;e:ReversalOfAmortisationOnDisposalsOfOthePlantOperatingAssetsFixturesAndFurniture contextRef="c10" decimals="-3" unitRef="u1"&gt;1010000&lt;/e:ReversalOfAmortisationOnDisposalsOfOthePlantOperatingAssetsFixturesAndFurniture&gt;</v>
      </c>
    </row>
    <row r="83" spans="1:16" x14ac:dyDescent="0.25">
      <c r="A83" t="s">
        <v>293</v>
      </c>
      <c r="B83" s="105">
        <v>102</v>
      </c>
      <c r="C83">
        <v>115</v>
      </c>
      <c r="D83" s="109" t="s">
        <v>294</v>
      </c>
      <c r="E83">
        <f t="shared" si="14"/>
        <v>1</v>
      </c>
      <c r="F83">
        <f t="shared" si="10"/>
        <v>113</v>
      </c>
      <c r="G83">
        <f t="shared" si="11"/>
        <v>120</v>
      </c>
      <c r="H83">
        <f t="shared" si="12"/>
        <v>189</v>
      </c>
      <c r="J83" t="str">
        <f t="shared" si="13"/>
        <v>&lt;e:ReversalOfAmortisationOnTotalDecreaseOfMachineryPlantAndEquipment contextRef="c10" decimals="-3" unitRef="u1"&gt;</v>
      </c>
      <c r="K83" s="107">
        <f>Regnskabsstatistik!F129*1000</f>
        <v>1020000</v>
      </c>
      <c r="L83" t="str">
        <f t="shared" si="8"/>
        <v>&lt;/e:ReversalOfAmortisationOnTotalDecreaseOfMachineryPlantAndEquipment&gt;</v>
      </c>
      <c r="P83" s="106" t="str">
        <f t="shared" si="9"/>
        <v>&lt;e:ReversalOfAmortisationOnTotalDecreaseOfMachineryPlantAndEquipment contextRef="c10" decimals="-3" unitRef="u1"&gt;1020000&lt;/e:ReversalOfAmortisationOnTotalDecreaseOfMachineryPlantAndEquipment&gt;</v>
      </c>
    </row>
    <row r="84" spans="1:16" x14ac:dyDescent="0.25">
      <c r="A84" t="s">
        <v>295</v>
      </c>
      <c r="B84" s="105">
        <v>103</v>
      </c>
      <c r="C84">
        <v>116</v>
      </c>
      <c r="D84" s="109" t="s">
        <v>296</v>
      </c>
      <c r="E84">
        <f t="shared" si="14"/>
        <v>1</v>
      </c>
      <c r="F84">
        <f t="shared" si="10"/>
        <v>70</v>
      </c>
      <c r="G84">
        <f t="shared" si="11"/>
        <v>77</v>
      </c>
      <c r="H84">
        <f t="shared" si="12"/>
        <v>103</v>
      </c>
      <c r="J84" t="str">
        <f t="shared" si="13"/>
        <v>&lt;e:TotalDisposalsOfAssets contextRef="c10" decimals="-3" unitRef="u1"&gt;</v>
      </c>
      <c r="K84" s="107">
        <f>Regnskabsstatistik!F131*1000</f>
        <v>1030000</v>
      </c>
      <c r="L84" t="str">
        <f t="shared" si="8"/>
        <v>&lt;/e:TotalDisposalsOfAssets&gt;</v>
      </c>
      <c r="P84" s="106" t="str">
        <f t="shared" si="9"/>
        <v>&lt;e:TotalDisposalsOfAssets contextRef="c10" decimals="-3" unitRef="u1"&gt;1030000&lt;/e:TotalDisposalsOfAssets&gt;</v>
      </c>
    </row>
    <row r="85" spans="1:16" x14ac:dyDescent="0.25">
      <c r="A85" t="s">
        <v>297</v>
      </c>
      <c r="C85">
        <v>117</v>
      </c>
      <c r="D85" s="109" t="s">
        <v>298</v>
      </c>
      <c r="E85">
        <f t="shared" si="14"/>
        <v>1</v>
      </c>
      <c r="F85">
        <f t="shared" si="10"/>
        <v>66</v>
      </c>
      <c r="G85">
        <f t="shared" si="11"/>
        <v>71</v>
      </c>
      <c r="H85">
        <f t="shared" si="12"/>
        <v>120</v>
      </c>
      <c r="J85" t="str">
        <f t="shared" si="13"/>
        <v>&lt;e:RequestForFreeCopyOfStatisticsInReturnForHelp contextRef="c10"&gt;</v>
      </c>
      <c r="K85" s="111" t="str">
        <f>Regnskabsstatistik!F152</f>
        <v>true</v>
      </c>
      <c r="L85" t="str">
        <f t="shared" si="8"/>
        <v>&lt;/e:RequestForFreeCopyOfStatisticsInReturnForHelp&gt;</v>
      </c>
      <c r="P85" s="106" t="str">
        <f t="shared" si="9"/>
        <v>&lt;e:RequestForFreeCopyOfStatisticsInReturnForHelp contextRef="c10"&gt;true&lt;/e:RequestForFreeCopyOfStatisticsInReturnForHelp&gt;</v>
      </c>
    </row>
    <row r="86" spans="1:16" x14ac:dyDescent="0.25">
      <c r="C86">
        <v>118</v>
      </c>
      <c r="D86" s="109" t="s">
        <v>299</v>
      </c>
      <c r="E86">
        <f t="shared" si="14"/>
        <v>1</v>
      </c>
      <c r="F86">
        <f t="shared" si="10"/>
        <v>23</v>
      </c>
      <c r="J86" t="str">
        <f t="shared" si="13"/>
        <v>&lt;!--Context_Duration--&gt;</v>
      </c>
      <c r="P86" s="106" t="str">
        <f t="shared" si="9"/>
        <v>&lt;!--Context_Duration--&gt;</v>
      </c>
    </row>
    <row r="87" spans="1:16" x14ac:dyDescent="0.25">
      <c r="C87">
        <v>119</v>
      </c>
      <c r="D87" s="109" t="s">
        <v>300</v>
      </c>
      <c r="E87">
        <f t="shared" si="14"/>
        <v>1</v>
      </c>
      <c r="F87">
        <f t="shared" si="10"/>
        <v>18</v>
      </c>
      <c r="J87" t="str">
        <f>MID(D87,E87,F87)</f>
        <v>&lt;context id="c10"&gt;</v>
      </c>
      <c r="P87" s="106" t="str">
        <f t="shared" si="9"/>
        <v>&lt;context id="c10"&gt;</v>
      </c>
    </row>
    <row r="88" spans="1:16" x14ac:dyDescent="0.25">
      <c r="C88">
        <v>120</v>
      </c>
      <c r="D88" s="109" t="s">
        <v>301</v>
      </c>
      <c r="E88">
        <f t="shared" si="14"/>
        <v>1</v>
      </c>
      <c r="F88">
        <f t="shared" si="10"/>
        <v>8</v>
      </c>
      <c r="J88" t="str">
        <f t="shared" si="13"/>
        <v>&lt;entity&gt;</v>
      </c>
      <c r="P88" s="106" t="str">
        <f t="shared" si="9"/>
        <v>&lt;entity&gt;</v>
      </c>
    </row>
    <row r="89" spans="1:16" x14ac:dyDescent="0.25">
      <c r="C89">
        <v>121</v>
      </c>
      <c r="D89" s="109" t="s">
        <v>302</v>
      </c>
      <c r="E89">
        <f t="shared" si="14"/>
        <v>1</v>
      </c>
      <c r="F89">
        <f t="shared" si="10"/>
        <v>44</v>
      </c>
      <c r="G89">
        <f t="shared" si="11"/>
        <v>53</v>
      </c>
      <c r="H89">
        <f t="shared" si="12"/>
        <v>65</v>
      </c>
      <c r="J89" t="str">
        <f t="shared" si="13"/>
        <v>&lt;identifier scheme="http://www.dcca.dk/cvr"&gt;</v>
      </c>
      <c r="K89" s="107">
        <f>Regnskabsstatistik!F2</f>
        <v>17150413</v>
      </c>
      <c r="L89" t="str">
        <f>MID(D89,G89,H89)</f>
        <v>&lt;/identifier&gt;</v>
      </c>
      <c r="P89" s="106" t="str">
        <f t="shared" si="9"/>
        <v>&lt;identifier scheme="http://www.dcca.dk/cvr"&gt;17150413&lt;/identifier&gt;</v>
      </c>
    </row>
    <row r="90" spans="1:16" x14ac:dyDescent="0.25">
      <c r="C90">
        <v>122</v>
      </c>
      <c r="D90" s="109" t="s">
        <v>303</v>
      </c>
      <c r="E90">
        <f t="shared" si="14"/>
        <v>1</v>
      </c>
      <c r="F90">
        <f t="shared" si="10"/>
        <v>9</v>
      </c>
      <c r="J90" t="str">
        <f t="shared" si="13"/>
        <v>&lt;/entity&gt;</v>
      </c>
      <c r="P90" s="106" t="str">
        <f t="shared" si="9"/>
        <v>&lt;/entity&gt;</v>
      </c>
    </row>
    <row r="91" spans="1:16" x14ac:dyDescent="0.25">
      <c r="C91">
        <v>123</v>
      </c>
      <c r="D91" s="109" t="s">
        <v>304</v>
      </c>
      <c r="E91">
        <f t="shared" si="14"/>
        <v>1</v>
      </c>
      <c r="F91">
        <f t="shared" si="10"/>
        <v>8</v>
      </c>
      <c r="J91" t="str">
        <f t="shared" si="13"/>
        <v>&lt;period&gt;</v>
      </c>
      <c r="P91" s="106" t="str">
        <f t="shared" si="9"/>
        <v>&lt;period&gt;</v>
      </c>
    </row>
    <row r="92" spans="1:16" x14ac:dyDescent="0.25">
      <c r="C92">
        <v>124</v>
      </c>
      <c r="D92" s="109" t="s">
        <v>305</v>
      </c>
      <c r="E92">
        <f t="shared" si="14"/>
        <v>1</v>
      </c>
      <c r="F92">
        <f t="shared" si="10"/>
        <v>11</v>
      </c>
      <c r="G92">
        <f t="shared" si="11"/>
        <v>22</v>
      </c>
      <c r="H92">
        <f t="shared" si="12"/>
        <v>33</v>
      </c>
      <c r="J92" t="str">
        <f t="shared" si="13"/>
        <v>&lt;startDate&gt;</v>
      </c>
      <c r="K92" s="108" t="str">
        <f>Regnskabsstatistik!F6</f>
        <v>2023-01-01</v>
      </c>
      <c r="L92" t="str">
        <f>MID(D92,G92,H92)</f>
        <v>&lt;/startDate&gt;</v>
      </c>
      <c r="P92" s="106" t="str">
        <f>+J92&amp;K92&amp;L92</f>
        <v>&lt;startDate&gt;2023-01-01&lt;/startDate&gt;</v>
      </c>
    </row>
    <row r="93" spans="1:16" x14ac:dyDescent="0.25">
      <c r="C93">
        <v>125</v>
      </c>
      <c r="D93" s="109" t="s">
        <v>306</v>
      </c>
      <c r="E93">
        <f t="shared" si="14"/>
        <v>1</v>
      </c>
      <c r="F93">
        <f t="shared" si="10"/>
        <v>9</v>
      </c>
      <c r="G93">
        <f t="shared" si="11"/>
        <v>20</v>
      </c>
      <c r="H93">
        <f t="shared" si="12"/>
        <v>29</v>
      </c>
      <c r="J93" t="str">
        <f t="shared" si="13"/>
        <v>&lt;endDate&gt;</v>
      </c>
      <c r="K93" s="108" t="str">
        <f>Regnskabsstatistik!G6</f>
        <v>2023-12-31</v>
      </c>
      <c r="L93" t="str">
        <f>MID(D93,G93,H93)</f>
        <v>&lt;/endDate&gt;</v>
      </c>
      <c r="P93" s="106" t="str">
        <f t="shared" si="9"/>
        <v>&lt;endDate&gt;2023-12-31&lt;/endDate&gt;</v>
      </c>
    </row>
    <row r="94" spans="1:16" x14ac:dyDescent="0.25">
      <c r="C94">
        <v>126</v>
      </c>
      <c r="D94" s="109" t="s">
        <v>307</v>
      </c>
      <c r="E94">
        <f t="shared" si="14"/>
        <v>1</v>
      </c>
      <c r="F94">
        <f t="shared" si="10"/>
        <v>9</v>
      </c>
      <c r="J94" t="str">
        <f t="shared" si="13"/>
        <v>&lt;/period&gt;</v>
      </c>
      <c r="P94" s="106" t="str">
        <f t="shared" si="9"/>
        <v>&lt;/period&gt;</v>
      </c>
    </row>
    <row r="95" spans="1:16" x14ac:dyDescent="0.25">
      <c r="C95">
        <v>127</v>
      </c>
      <c r="D95" s="109" t="s">
        <v>308</v>
      </c>
      <c r="E95">
        <f t="shared" si="14"/>
        <v>1</v>
      </c>
      <c r="F95">
        <f t="shared" si="10"/>
        <v>10</v>
      </c>
      <c r="J95" t="str">
        <f t="shared" si="13"/>
        <v>&lt;/context&gt;</v>
      </c>
      <c r="P95" s="106" t="str">
        <f t="shared" si="9"/>
        <v>&lt;/context&gt;</v>
      </c>
    </row>
    <row r="96" spans="1:16" x14ac:dyDescent="0.25">
      <c r="C96">
        <v>128</v>
      </c>
      <c r="D96" s="109" t="s">
        <v>309</v>
      </c>
      <c r="E96">
        <f t="shared" si="14"/>
        <v>1</v>
      </c>
      <c r="F96">
        <f t="shared" si="10"/>
        <v>26</v>
      </c>
      <c r="J96" t="str">
        <f t="shared" si="13"/>
        <v>&lt;!--Context_Instant_pre--&gt;</v>
      </c>
      <c r="P96" s="106" t="str">
        <f t="shared" si="9"/>
        <v>&lt;!--Context_Instant_pre--&gt;</v>
      </c>
    </row>
    <row r="97" spans="3:16" x14ac:dyDescent="0.25">
      <c r="C97">
        <v>129</v>
      </c>
      <c r="D97" s="109" t="s">
        <v>310</v>
      </c>
      <c r="E97">
        <f t="shared" si="14"/>
        <v>1</v>
      </c>
      <c r="F97">
        <f t="shared" si="10"/>
        <v>18</v>
      </c>
      <c r="J97" t="str">
        <f t="shared" si="13"/>
        <v>&lt;context id="c11"&gt;</v>
      </c>
      <c r="P97" s="106" t="str">
        <f t="shared" si="9"/>
        <v>&lt;context id="c11"&gt;</v>
      </c>
    </row>
    <row r="98" spans="3:16" x14ac:dyDescent="0.25">
      <c r="C98">
        <v>130</v>
      </c>
      <c r="D98" s="109" t="s">
        <v>301</v>
      </c>
      <c r="E98">
        <f t="shared" si="14"/>
        <v>1</v>
      </c>
      <c r="F98">
        <f t="shared" si="10"/>
        <v>8</v>
      </c>
      <c r="J98" t="str">
        <f t="shared" si="13"/>
        <v>&lt;entity&gt;</v>
      </c>
      <c r="P98" s="106" t="str">
        <f t="shared" si="9"/>
        <v>&lt;entity&gt;</v>
      </c>
    </row>
    <row r="99" spans="3:16" x14ac:dyDescent="0.25">
      <c r="C99">
        <v>131</v>
      </c>
      <c r="D99" s="109" t="s">
        <v>302</v>
      </c>
      <c r="E99">
        <f t="shared" si="14"/>
        <v>1</v>
      </c>
      <c r="F99">
        <f>FIND("&gt;",D99,1)</f>
        <v>44</v>
      </c>
      <c r="G99">
        <f t="shared" ref="G99:G116" si="15">FIND("&lt;",D99,F99)</f>
        <v>53</v>
      </c>
      <c r="H99">
        <f t="shared" ref="H99:H116" si="16">FIND("&gt;",D99,G99)</f>
        <v>65</v>
      </c>
      <c r="J99" t="str">
        <f>MID(D99,E99,F99)</f>
        <v>&lt;identifier scheme="http://www.dcca.dk/cvr"&gt;</v>
      </c>
      <c r="K99" s="107">
        <f>Regnskabsstatistik!F2</f>
        <v>17150413</v>
      </c>
      <c r="L99" t="str">
        <f>MID(D99,G99,H99)</f>
        <v>&lt;/identifier&gt;</v>
      </c>
      <c r="P99" s="106" t="str">
        <f t="shared" si="9"/>
        <v>&lt;identifier scheme="http://www.dcca.dk/cvr"&gt;17150413&lt;/identifier&gt;</v>
      </c>
    </row>
    <row r="100" spans="3:16" x14ac:dyDescent="0.25">
      <c r="C100">
        <v>132</v>
      </c>
      <c r="D100" s="109" t="s">
        <v>303</v>
      </c>
      <c r="E100">
        <f t="shared" si="14"/>
        <v>1</v>
      </c>
      <c r="F100">
        <f t="shared" si="10"/>
        <v>9</v>
      </c>
      <c r="J100" t="str">
        <f t="shared" si="13"/>
        <v>&lt;/entity&gt;</v>
      </c>
      <c r="P100" s="106" t="str">
        <f t="shared" si="9"/>
        <v>&lt;/entity&gt;</v>
      </c>
    </row>
    <row r="101" spans="3:16" x14ac:dyDescent="0.25">
      <c r="C101">
        <v>133</v>
      </c>
      <c r="D101" s="109" t="s">
        <v>304</v>
      </c>
      <c r="E101">
        <f t="shared" si="14"/>
        <v>1</v>
      </c>
      <c r="F101">
        <f t="shared" si="10"/>
        <v>8</v>
      </c>
      <c r="J101" t="str">
        <f t="shared" si="13"/>
        <v>&lt;period&gt;</v>
      </c>
      <c r="P101" s="106" t="str">
        <f t="shared" si="9"/>
        <v>&lt;period&gt;</v>
      </c>
    </row>
    <row r="102" spans="3:16" x14ac:dyDescent="0.25">
      <c r="C102">
        <v>134</v>
      </c>
      <c r="D102" s="109" t="s">
        <v>311</v>
      </c>
      <c r="E102">
        <f t="shared" si="14"/>
        <v>1</v>
      </c>
      <c r="F102">
        <f t="shared" si="10"/>
        <v>9</v>
      </c>
      <c r="G102">
        <f t="shared" si="15"/>
        <v>20</v>
      </c>
      <c r="H102">
        <f t="shared" si="16"/>
        <v>29</v>
      </c>
      <c r="J102" t="str">
        <f t="shared" si="13"/>
        <v>&lt;instant&gt;</v>
      </c>
      <c r="K102" s="108" t="str">
        <f>Regnskabsstatistik!F6</f>
        <v>2023-01-01</v>
      </c>
      <c r="L102" t="str">
        <f>MID(D102,G102,H102)</f>
        <v>&lt;/instant&gt;</v>
      </c>
      <c r="P102" s="106" t="str">
        <f t="shared" si="9"/>
        <v>&lt;instant&gt;2023-01-01&lt;/instant&gt;</v>
      </c>
    </row>
    <row r="103" spans="3:16" x14ac:dyDescent="0.25">
      <c r="C103">
        <v>135</v>
      </c>
      <c r="D103" s="109" t="s">
        <v>307</v>
      </c>
      <c r="E103">
        <f t="shared" si="14"/>
        <v>1</v>
      </c>
      <c r="F103">
        <f t="shared" si="10"/>
        <v>9</v>
      </c>
      <c r="J103" t="str">
        <f t="shared" si="13"/>
        <v>&lt;/period&gt;</v>
      </c>
      <c r="P103" s="106" t="str">
        <f t="shared" si="9"/>
        <v>&lt;/period&gt;</v>
      </c>
    </row>
    <row r="104" spans="3:16" x14ac:dyDescent="0.25">
      <c r="C104">
        <v>136</v>
      </c>
      <c r="D104" s="109" t="s">
        <v>308</v>
      </c>
      <c r="E104">
        <f t="shared" si="14"/>
        <v>1</v>
      </c>
      <c r="F104">
        <f t="shared" si="10"/>
        <v>10</v>
      </c>
      <c r="J104" t="str">
        <f t="shared" si="13"/>
        <v>&lt;/context&gt;</v>
      </c>
      <c r="P104" s="106" t="str">
        <f t="shared" si="9"/>
        <v>&lt;/context&gt;</v>
      </c>
    </row>
    <row r="105" spans="3:16" x14ac:dyDescent="0.25">
      <c r="C105">
        <v>137</v>
      </c>
      <c r="D105" s="109" t="s">
        <v>312</v>
      </c>
      <c r="E105">
        <f t="shared" si="14"/>
        <v>1</v>
      </c>
      <c r="F105">
        <f t="shared" si="10"/>
        <v>22</v>
      </c>
      <c r="J105" t="str">
        <f t="shared" si="13"/>
        <v>&lt;!--Context_Instant--&gt;</v>
      </c>
      <c r="P105" s="106" t="str">
        <f t="shared" si="9"/>
        <v>&lt;!--Context_Instant--&gt;</v>
      </c>
    </row>
    <row r="106" spans="3:16" x14ac:dyDescent="0.25">
      <c r="C106">
        <v>138</v>
      </c>
      <c r="D106" s="109" t="s">
        <v>313</v>
      </c>
      <c r="E106">
        <f t="shared" si="14"/>
        <v>1</v>
      </c>
      <c r="F106">
        <f t="shared" si="10"/>
        <v>18</v>
      </c>
      <c r="J106" t="str">
        <f t="shared" si="13"/>
        <v>&lt;context id="c12"&gt;</v>
      </c>
      <c r="P106" s="106" t="str">
        <f t="shared" si="9"/>
        <v>&lt;context id="c12"&gt;</v>
      </c>
    </row>
    <row r="107" spans="3:16" x14ac:dyDescent="0.25">
      <c r="C107">
        <v>139</v>
      </c>
      <c r="D107" s="109" t="s">
        <v>301</v>
      </c>
      <c r="E107">
        <f t="shared" si="14"/>
        <v>1</v>
      </c>
      <c r="F107">
        <f t="shared" si="10"/>
        <v>8</v>
      </c>
      <c r="J107" t="str">
        <f t="shared" si="13"/>
        <v>&lt;entity&gt;</v>
      </c>
      <c r="P107" s="106" t="str">
        <f t="shared" si="9"/>
        <v>&lt;entity&gt;</v>
      </c>
    </row>
    <row r="108" spans="3:16" x14ac:dyDescent="0.25">
      <c r="C108">
        <v>140</v>
      </c>
      <c r="D108" s="109" t="s">
        <v>302</v>
      </c>
      <c r="E108">
        <f t="shared" si="14"/>
        <v>1</v>
      </c>
      <c r="F108">
        <f t="shared" si="10"/>
        <v>44</v>
      </c>
      <c r="G108">
        <f t="shared" si="15"/>
        <v>53</v>
      </c>
      <c r="H108">
        <f t="shared" si="16"/>
        <v>65</v>
      </c>
      <c r="J108" t="str">
        <f t="shared" si="13"/>
        <v>&lt;identifier scheme="http://www.dcca.dk/cvr"&gt;</v>
      </c>
      <c r="K108" s="107">
        <f>Regnskabsstatistik!F2</f>
        <v>17150413</v>
      </c>
      <c r="L108" t="str">
        <f>MID(D108,G108,H108)</f>
        <v>&lt;/identifier&gt;</v>
      </c>
      <c r="P108" s="106" t="str">
        <f t="shared" si="9"/>
        <v>&lt;identifier scheme="http://www.dcca.dk/cvr"&gt;17150413&lt;/identifier&gt;</v>
      </c>
    </row>
    <row r="109" spans="3:16" x14ac:dyDescent="0.25">
      <c r="C109">
        <v>141</v>
      </c>
      <c r="D109" s="109" t="s">
        <v>303</v>
      </c>
      <c r="E109">
        <f t="shared" si="14"/>
        <v>1</v>
      </c>
      <c r="F109">
        <f t="shared" si="10"/>
        <v>9</v>
      </c>
      <c r="J109" t="str">
        <f t="shared" si="13"/>
        <v>&lt;/entity&gt;</v>
      </c>
      <c r="P109" s="106" t="str">
        <f t="shared" si="9"/>
        <v>&lt;/entity&gt;</v>
      </c>
    </row>
    <row r="110" spans="3:16" x14ac:dyDescent="0.25">
      <c r="C110">
        <v>142</v>
      </c>
      <c r="D110" s="109" t="s">
        <v>304</v>
      </c>
      <c r="E110">
        <f t="shared" si="14"/>
        <v>1</v>
      </c>
      <c r="F110">
        <f t="shared" si="10"/>
        <v>8</v>
      </c>
      <c r="J110" t="str">
        <f t="shared" si="13"/>
        <v>&lt;period&gt;</v>
      </c>
      <c r="P110" s="106" t="str">
        <f t="shared" si="9"/>
        <v>&lt;period&gt;</v>
      </c>
    </row>
    <row r="111" spans="3:16" x14ac:dyDescent="0.25">
      <c r="C111">
        <v>143</v>
      </c>
      <c r="D111" s="109" t="s">
        <v>314</v>
      </c>
      <c r="E111">
        <f t="shared" si="14"/>
        <v>1</v>
      </c>
      <c r="F111">
        <f t="shared" si="10"/>
        <v>9</v>
      </c>
      <c r="G111">
        <f t="shared" si="15"/>
        <v>20</v>
      </c>
      <c r="H111">
        <f t="shared" si="16"/>
        <v>29</v>
      </c>
      <c r="J111" t="str">
        <f t="shared" si="13"/>
        <v>&lt;instant&gt;</v>
      </c>
      <c r="K111" s="108" t="str">
        <f>Regnskabsstatistik!G6</f>
        <v>2023-12-31</v>
      </c>
      <c r="L111" t="str">
        <f>MID(D111,G111,H111)</f>
        <v>&lt;/instant&gt;</v>
      </c>
      <c r="P111" s="106" t="str">
        <f t="shared" si="9"/>
        <v>&lt;instant&gt;2023-12-31&lt;/instant&gt;</v>
      </c>
    </row>
    <row r="112" spans="3:16" x14ac:dyDescent="0.25">
      <c r="C112">
        <v>144</v>
      </c>
      <c r="D112" s="109" t="s">
        <v>307</v>
      </c>
      <c r="E112">
        <f t="shared" si="14"/>
        <v>1</v>
      </c>
      <c r="F112">
        <f t="shared" si="10"/>
        <v>9</v>
      </c>
      <c r="J112" t="str">
        <f t="shared" si="13"/>
        <v>&lt;/period&gt;</v>
      </c>
      <c r="P112" s="106" t="str">
        <f t="shared" si="9"/>
        <v>&lt;/period&gt;</v>
      </c>
    </row>
    <row r="113" spans="3:16" x14ac:dyDescent="0.25">
      <c r="C113">
        <v>145</v>
      </c>
      <c r="D113" s="109" t="s">
        <v>308</v>
      </c>
      <c r="E113">
        <f t="shared" si="14"/>
        <v>1</v>
      </c>
      <c r="F113">
        <f t="shared" si="10"/>
        <v>10</v>
      </c>
      <c r="J113" t="str">
        <f t="shared" si="13"/>
        <v>&lt;/context&gt;</v>
      </c>
      <c r="P113" s="106" t="str">
        <f t="shared" si="9"/>
        <v>&lt;/context&gt;</v>
      </c>
    </row>
    <row r="114" spans="3:16" x14ac:dyDescent="0.25">
      <c r="C114">
        <v>146</v>
      </c>
      <c r="D114" s="109" t="s">
        <v>315</v>
      </c>
      <c r="E114">
        <v>1</v>
      </c>
      <c r="F114">
        <v>4</v>
      </c>
      <c r="G114">
        <f>FIND("-",D114,F114)</f>
        <v>4</v>
      </c>
      <c r="H114">
        <f t="shared" si="16"/>
        <v>15</v>
      </c>
      <c r="J114" t="str">
        <f>MID(D114,E114,F114)</f>
        <v>&lt;!--</v>
      </c>
      <c r="K114" s="107" t="str">
        <f>Regnskabsstatistik!F8</f>
        <v>DKK</v>
      </c>
      <c r="L114" t="s">
        <v>337</v>
      </c>
      <c r="P114" s="106" t="str">
        <f>+J114&amp;K114&amp;L114</f>
        <v>&lt;!--DKK 1000--&gt;</v>
      </c>
    </row>
    <row r="115" spans="3:16" x14ac:dyDescent="0.25">
      <c r="C115">
        <v>147</v>
      </c>
      <c r="D115" s="109" t="s">
        <v>316</v>
      </c>
      <c r="E115">
        <f t="shared" si="14"/>
        <v>1</v>
      </c>
      <c r="F115">
        <f t="shared" si="10"/>
        <v>14</v>
      </c>
      <c r="J115" t="str">
        <f t="shared" si="13"/>
        <v>&lt;unit id="u1"&gt;</v>
      </c>
      <c r="P115" s="106" t="str">
        <f t="shared" si="9"/>
        <v>&lt;unit id="u1"&gt;</v>
      </c>
    </row>
    <row r="116" spans="3:16" x14ac:dyDescent="0.25">
      <c r="C116">
        <v>148</v>
      </c>
      <c r="D116" s="109" t="s">
        <v>317</v>
      </c>
      <c r="E116">
        <f t="shared" si="14"/>
        <v>1</v>
      </c>
      <c r="F116">
        <f t="shared" si="10"/>
        <v>9</v>
      </c>
      <c r="G116">
        <f t="shared" si="15"/>
        <v>21</v>
      </c>
      <c r="H116">
        <f t="shared" si="16"/>
        <v>30</v>
      </c>
      <c r="J116" t="str">
        <f>MID(D116,E116,F116)&amp;"iso4217:"</f>
        <v>&lt;measure&gt;iso4217:</v>
      </c>
      <c r="K116" s="107" t="str">
        <f>Regnskabsstatistik!F8</f>
        <v>DKK</v>
      </c>
      <c r="L116" t="str">
        <f>MID(D116,G116,H116)</f>
        <v>&lt;/measure&gt;</v>
      </c>
      <c r="P116" s="106" t="str">
        <f>+J116&amp;K116&amp;L116</f>
        <v>&lt;measure&gt;iso4217:DKK&lt;/measure&gt;</v>
      </c>
    </row>
    <row r="117" spans="3:16" x14ac:dyDescent="0.25">
      <c r="C117">
        <v>149</v>
      </c>
      <c r="D117" s="109" t="s">
        <v>318</v>
      </c>
      <c r="E117">
        <f t="shared" si="14"/>
        <v>1</v>
      </c>
      <c r="F117">
        <f t="shared" si="10"/>
        <v>7</v>
      </c>
      <c r="J117" t="str">
        <f t="shared" si="13"/>
        <v>&lt;/unit&gt;</v>
      </c>
      <c r="P117" s="106" t="str">
        <f t="shared" si="9"/>
        <v>&lt;/unit&gt;</v>
      </c>
    </row>
    <row r="118" spans="3:16" x14ac:dyDescent="0.25">
      <c r="C118">
        <v>150</v>
      </c>
      <c r="D118" s="109" t="s">
        <v>319</v>
      </c>
      <c r="E118">
        <f t="shared" si="14"/>
        <v>1</v>
      </c>
      <c r="F118">
        <f t="shared" si="10"/>
        <v>7</v>
      </c>
      <c r="J118" t="str">
        <f t="shared" si="13"/>
        <v>&lt;/xbrl&gt;</v>
      </c>
      <c r="P118" s="106" t="str">
        <f t="shared" si="9"/>
        <v>&lt;/xbrl&gt;</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80"/>
  <sheetViews>
    <sheetView showGridLines="0" workbookViewId="0">
      <pane ySplit="1" topLeftCell="A2" activePane="bottomLeft" state="frozen"/>
      <selection pane="bottomLeft" activeCell="C5" sqref="C5"/>
    </sheetView>
  </sheetViews>
  <sheetFormatPr defaultColWidth="9.140625" defaultRowHeight="15" outlineLevelCol="1" x14ac:dyDescent="0.25"/>
  <cols>
    <col min="1" max="1" width="9.140625" style="2"/>
    <col min="2" max="2" width="134.42578125" style="2" customWidth="1"/>
    <col min="3" max="3" width="118.7109375" style="4" hidden="1" customWidth="1" outlineLevel="1"/>
    <col min="4" max="4" width="97.28515625" style="4" hidden="1" customWidth="1" outlineLevel="1"/>
    <col min="5" max="5" width="9.140625" style="10" customWidth="1" collapsed="1"/>
    <col min="6" max="6" width="9.140625" style="11"/>
    <col min="7" max="7" width="9.140625" style="30"/>
    <col min="8" max="16384" width="9.140625" style="4"/>
  </cols>
  <sheetData>
    <row r="1" spans="1:7" ht="41.25" customHeight="1" thickBot="1" x14ac:dyDescent="0.5">
      <c r="A1" s="127" t="str">
        <f ca="1">OFFSET($C1,0,E1-1)</f>
        <v>Vejledning i XBRL-upload</v>
      </c>
      <c r="B1" s="22"/>
      <c r="C1" s="4" t="s">
        <v>627</v>
      </c>
      <c r="D1" s="129" t="s">
        <v>600</v>
      </c>
      <c r="E1" s="10">
        <v>1</v>
      </c>
    </row>
    <row r="2" spans="1:7" ht="27" customHeight="1" x14ac:dyDescent="0.25">
      <c r="A2" s="126"/>
      <c r="B2" s="125" t="str">
        <f ca="1">OFFSET($C2,0,$E$1-1)</f>
        <v>Det er muligt at indberette til Danmarks Statistiks lovpligtige Regnskabsstatistik i XBRL-format gennem ”Regnskab Special” på virk.dk.</v>
      </c>
      <c r="C2" s="123" t="s">
        <v>607</v>
      </c>
      <c r="D2" s="12" t="s">
        <v>628</v>
      </c>
      <c r="E2" s="4"/>
    </row>
    <row r="3" spans="1:7" x14ac:dyDescent="0.25">
      <c r="A3" s="16"/>
      <c r="B3" s="125"/>
      <c r="C3"/>
      <c r="D3" s="12"/>
    </row>
    <row r="4" spans="1:7" ht="18.75" x14ac:dyDescent="0.3">
      <c r="A4" s="16"/>
      <c r="B4" s="238" t="str">
        <f t="shared" ref="B4:B14" ca="1" si="0">OFFSET($C4,0,$E$1-1)</f>
        <v>1. Dan og gem XBRL fil</v>
      </c>
      <c r="C4" s="124" t="s">
        <v>432</v>
      </c>
      <c r="D4" s="129" t="s">
        <v>604</v>
      </c>
    </row>
    <row r="5" spans="1:7" ht="19.5" customHeight="1" x14ac:dyDescent="0.25">
      <c r="A5" s="126"/>
      <c r="B5" s="125" t="str">
        <f t="shared" ca="1" si="0"/>
        <v xml:space="preserve">Udfyld indberetningsskemaet i fanen " Regnskabsstatistik"  indberetningsskemaet. Alle de grå felter skal udfyldes for, at indberetningen er korrekt. </v>
      </c>
      <c r="C5" s="123" t="s">
        <v>431</v>
      </c>
      <c r="D5" s="4" t="s">
        <v>557</v>
      </c>
    </row>
    <row r="6" spans="1:7" ht="15.75" x14ac:dyDescent="0.25">
      <c r="A6" s="126"/>
      <c r="B6" s="125"/>
      <c r="C6" s="123"/>
    </row>
    <row r="7" spans="1:7" ht="15.75" x14ac:dyDescent="0.25">
      <c r="A7" s="126"/>
      <c r="B7" s="125" t="str">
        <f t="shared" ca="1" si="0"/>
        <v>Arket "XBRL" viser posterne, som de ser ud, når de er i XBRL-format.</v>
      </c>
      <c r="C7" s="123" t="s">
        <v>606</v>
      </c>
      <c r="D7" s="4" t="s">
        <v>601</v>
      </c>
    </row>
    <row r="8" spans="1:7" ht="15.75" x14ac:dyDescent="0.25">
      <c r="A8" s="126"/>
      <c r="B8" s="125" t="str">
        <f t="shared" ca="1" si="0"/>
        <v>Kopier kolonne P til fx Notesblokken eller Notepad og gem den, så er XBRL-filen dannet</v>
      </c>
      <c r="C8" s="123" t="s">
        <v>339</v>
      </c>
      <c r="D8" s="4" t="s">
        <v>602</v>
      </c>
    </row>
    <row r="9" spans="1:7" x14ac:dyDescent="0.25">
      <c r="A9" s="3"/>
      <c r="D9" s="10"/>
      <c r="E9" s="11"/>
      <c r="F9" s="30"/>
      <c r="G9" s="4"/>
    </row>
    <row r="10" spans="1:7" x14ac:dyDescent="0.25">
      <c r="A10" s="3"/>
      <c r="B10" s="125"/>
      <c r="D10" s="130"/>
    </row>
    <row r="11" spans="1:7" x14ac:dyDescent="0.25">
      <c r="A11" s="3"/>
      <c r="B11" s="125" t="str">
        <f t="shared" ca="1" si="0"/>
        <v>OBS! Benyttes fx Notesblok/Notepad til at danne XBRL filen, skal filen gemmes med kodning "UTF-8" - se figur A nedenfor</v>
      </c>
      <c r="C11" s="123" t="s">
        <v>341</v>
      </c>
      <c r="D11" s="4" t="s">
        <v>603</v>
      </c>
    </row>
    <row r="12" spans="1:7" x14ac:dyDescent="0.25">
      <c r="A12" s="3"/>
      <c r="B12" s="243" t="str">
        <f t="shared" ca="1" si="0"/>
        <v>Filen bliver afvist, hvis filen ikke er gemt med en UTF-8 kodning</v>
      </c>
      <c r="C12" s="254" t="s">
        <v>340</v>
      </c>
      <c r="D12" s="4" t="s">
        <v>605</v>
      </c>
    </row>
    <row r="13" spans="1:7" x14ac:dyDescent="0.25">
      <c r="A13" s="3"/>
      <c r="B13" s="125"/>
    </row>
    <row r="14" spans="1:7" x14ac:dyDescent="0.25">
      <c r="A14" s="3"/>
      <c r="B14" s="125" t="str">
        <f t="shared" ca="1" si="0"/>
        <v>Figur A</v>
      </c>
      <c r="C14" s="4" t="s">
        <v>342</v>
      </c>
      <c r="D14" s="4" t="s">
        <v>343</v>
      </c>
    </row>
    <row r="15" spans="1:7" x14ac:dyDescent="0.25">
      <c r="B15" s="125"/>
    </row>
    <row r="16" spans="1:7" x14ac:dyDescent="0.25">
      <c r="B16" s="125"/>
      <c r="C16" s="234"/>
    </row>
    <row r="17" spans="2:4" x14ac:dyDescent="0.25">
      <c r="B17" s="125"/>
    </row>
    <row r="18" spans="2:4" x14ac:dyDescent="0.25">
      <c r="C18" s="234"/>
    </row>
    <row r="20" spans="2:4" x14ac:dyDescent="0.25">
      <c r="C20" s="234"/>
    </row>
    <row r="22" spans="2:4" x14ac:dyDescent="0.25">
      <c r="C22" s="234"/>
    </row>
    <row r="23" spans="2:4" ht="18.75" x14ac:dyDescent="0.3">
      <c r="B23" s="238" t="str">
        <f t="shared" ref="B23:B24" ca="1" si="1">OFFSET($C23,0,$E$1-1)</f>
        <v>2. Start</v>
      </c>
      <c r="C23" s="4" t="s">
        <v>444</v>
      </c>
      <c r="D23" s="4" t="s">
        <v>444</v>
      </c>
    </row>
    <row r="24" spans="2:4" ht="15.75" x14ac:dyDescent="0.25">
      <c r="B24" s="235" t="str">
        <f t="shared" ca="1" si="1"/>
        <v>Find vores hjemmeside</v>
      </c>
      <c r="C24" s="4" t="s">
        <v>569</v>
      </c>
      <c r="D24" s="4" t="s">
        <v>568</v>
      </c>
    </row>
    <row r="25" spans="2:4" x14ac:dyDescent="0.25">
      <c r="B25" s="234" t="s">
        <v>443</v>
      </c>
    </row>
    <row r="26" spans="2:4" x14ac:dyDescent="0.25">
      <c r="B26" s="234"/>
    </row>
    <row r="27" spans="2:4" ht="15.75" x14ac:dyDescent="0.25">
      <c r="B27" s="235" t="str">
        <f t="shared" ref="B27" ca="1" si="2">OFFSET($C27,0,$E$1-1)</f>
        <v>Start indberetning med XBRL via ¨INDBERET XBRL¨ knappen</v>
      </c>
      <c r="C27" s="254" t="s">
        <v>570</v>
      </c>
      <c r="D27" s="4" t="s">
        <v>571</v>
      </c>
    </row>
    <row r="28" spans="2:4" x14ac:dyDescent="0.25">
      <c r="B28" s="234"/>
    </row>
    <row r="29" spans="2:4" ht="18.75" x14ac:dyDescent="0.3">
      <c r="B29" s="238"/>
    </row>
    <row r="30" spans="2:4" ht="18.75" x14ac:dyDescent="0.3">
      <c r="B30" s="238"/>
    </row>
    <row r="31" spans="2:4" ht="18.75" x14ac:dyDescent="0.3">
      <c r="B31" s="238"/>
    </row>
    <row r="32" spans="2:4" ht="16.5" customHeight="1" x14ac:dyDescent="0.3">
      <c r="B32" s="238"/>
    </row>
    <row r="33" spans="2:4" ht="18.75" x14ac:dyDescent="0.3">
      <c r="B33" s="238"/>
    </row>
    <row r="34" spans="2:4" ht="18.75" x14ac:dyDescent="0.3">
      <c r="B34" s="238"/>
    </row>
    <row r="35" spans="2:4" ht="18.75" x14ac:dyDescent="0.3">
      <c r="B35" s="238"/>
    </row>
    <row r="36" spans="2:4" ht="18.75" x14ac:dyDescent="0.3">
      <c r="B36" s="238"/>
    </row>
    <row r="37" spans="2:4" ht="18.75" x14ac:dyDescent="0.3">
      <c r="B37" s="238"/>
    </row>
    <row r="38" spans="2:4" ht="18.75" x14ac:dyDescent="0.3">
      <c r="B38" s="238"/>
    </row>
    <row r="39" spans="2:4" ht="18.75" x14ac:dyDescent="0.3">
      <c r="B39" s="238"/>
    </row>
    <row r="40" spans="2:4" ht="18.75" x14ac:dyDescent="0.3">
      <c r="B40" s="238"/>
    </row>
    <row r="41" spans="2:4" ht="18.75" x14ac:dyDescent="0.3">
      <c r="B41" s="238"/>
    </row>
    <row r="42" spans="2:4" ht="18.75" x14ac:dyDescent="0.3">
      <c r="B42" s="238"/>
    </row>
    <row r="43" spans="2:4" ht="18.75" x14ac:dyDescent="0.3">
      <c r="B43" s="238"/>
    </row>
    <row r="44" spans="2:4" ht="18.75" x14ac:dyDescent="0.3">
      <c r="B44" s="238"/>
    </row>
    <row r="45" spans="2:4" ht="18.75" x14ac:dyDescent="0.3">
      <c r="B45" s="238"/>
    </row>
    <row r="46" spans="2:4" ht="18.75" x14ac:dyDescent="0.3">
      <c r="B46" s="238"/>
    </row>
    <row r="47" spans="2:4" ht="42.75" customHeight="1" x14ac:dyDescent="0.25">
      <c r="B47" s="256" t="str">
        <f t="shared" ref="B47" ca="1" si="3">OFFSET($C47,0,$E$1-1)</f>
        <v>Der logges ind med NemId medarbejdersignatur
Start selvbetjening</v>
      </c>
      <c r="C47" s="253" t="s">
        <v>572</v>
      </c>
      <c r="D47" s="239" t="s">
        <v>573</v>
      </c>
    </row>
    <row r="48" spans="2:4" x14ac:dyDescent="0.25">
      <c r="C48" s="234"/>
    </row>
    <row r="53" spans="2:3" x14ac:dyDescent="0.25">
      <c r="C53" s="234"/>
    </row>
    <row r="55" spans="2:3" ht="18.75" x14ac:dyDescent="0.3">
      <c r="B55" s="187"/>
    </row>
    <row r="68" spans="2:4" ht="18.75" x14ac:dyDescent="0.3">
      <c r="B68" s="238" t="str">
        <f t="shared" ref="B68:B71" ca="1" si="4">OFFSET($C68,0,$E$1-1)</f>
        <v>2.1 Virk.dk - Regnskabsstatistik</v>
      </c>
      <c r="C68" s="4" t="s">
        <v>433</v>
      </c>
      <c r="D68" s="4" t="s">
        <v>451</v>
      </c>
    </row>
    <row r="69" spans="2:4" ht="15.75" x14ac:dyDescent="0.25">
      <c r="B69" s="235" t="str">
        <f t="shared" ca="1" si="4"/>
        <v>Under indberetning og myndighed;</v>
      </c>
      <c r="C69" s="4" t="s">
        <v>454</v>
      </c>
      <c r="D69" s="4" t="s">
        <v>455</v>
      </c>
    </row>
    <row r="70" spans="2:4" ht="15.75" x14ac:dyDescent="0.25">
      <c r="B70" s="236" t="str">
        <f t="shared" ca="1" si="4"/>
        <v xml:space="preserve"> Regnskabsstatistik til Danmarks Statistik </v>
      </c>
      <c r="C70" s="4" t="s">
        <v>435</v>
      </c>
      <c r="D70" s="4" t="s">
        <v>435</v>
      </c>
    </row>
    <row r="71" spans="2:4" ht="15.75" x14ac:dyDescent="0.25">
      <c r="B71" s="235" t="str">
        <f t="shared" ca="1" si="4"/>
        <v>hvorefter der trykkes næste</v>
      </c>
      <c r="C71" s="4" t="s">
        <v>434</v>
      </c>
      <c r="D71" s="4" t="s">
        <v>453</v>
      </c>
    </row>
    <row r="100" spans="2:4" ht="18.75" x14ac:dyDescent="0.3">
      <c r="B100" s="238" t="str">
        <f t="shared" ref="B100:B101" ca="1" si="5">OFFSET($C100,0,$E$1-1)</f>
        <v>2.2 Upload XBRL fil</v>
      </c>
      <c r="C100" s="4" t="s">
        <v>436</v>
      </c>
      <c r="D100" s="4" t="s">
        <v>445</v>
      </c>
    </row>
    <row r="101" spans="2:4" ht="15.75" x14ac:dyDescent="0.25">
      <c r="B101" s="235" t="str">
        <f t="shared" ca="1" si="5"/>
        <v>Tryk ”vælg fil”, og upload din XBRL-fil og tryk næste.</v>
      </c>
      <c r="C101" s="233" t="s">
        <v>437</v>
      </c>
      <c r="D101" s="4" t="s">
        <v>452</v>
      </c>
    </row>
    <row r="132" spans="2:4" ht="15.75" x14ac:dyDescent="0.25">
      <c r="B132" s="257" t="str">
        <f ca="1">OFFSET($C132,0,$E$1-1)</f>
        <v>OBS Har du selv dannet XBRL filen via dette regneark, skal du trykke på ¨alle filer¨ for at kunne se filen</v>
      </c>
      <c r="C132" s="4" t="s">
        <v>621</v>
      </c>
      <c r="D132" s="4" t="s">
        <v>620</v>
      </c>
    </row>
    <row r="139" spans="2:4" ht="18.75" x14ac:dyDescent="0.3">
      <c r="B139" s="238" t="str">
        <f t="shared" ref="B139:B141" ca="1" si="6">OFFSET($C139,0,$E$1-1)</f>
        <v>2.3 Test XBRL fil og indsend indberetning</v>
      </c>
      <c r="C139" s="4" t="s">
        <v>438</v>
      </c>
      <c r="D139" s="4" t="s">
        <v>446</v>
      </c>
    </row>
    <row r="140" spans="2:4" ht="30" x14ac:dyDescent="0.25">
      <c r="B140" s="257" t="str">
        <f t="shared" ca="1" si="6"/>
        <v>Du kan nu teste din indberetningsfil, og indsende indberetningen</v>
      </c>
      <c r="C140" s="4" t="s">
        <v>439</v>
      </c>
      <c r="D140" s="239" t="s">
        <v>447</v>
      </c>
    </row>
    <row r="141" spans="2:4" ht="15.75" x14ac:dyDescent="0.25">
      <c r="B141" s="236" t="str">
        <f t="shared" ca="1" si="6"/>
        <v>HUSK! kontroller at det firmanavn og CVR-nummer der indberettes for fremgår af oversigten.</v>
      </c>
      <c r="C141" s="237" t="s">
        <v>440</v>
      </c>
      <c r="D141" s="4" t="s">
        <v>448</v>
      </c>
    </row>
    <row r="179" spans="2:4" ht="18.75" x14ac:dyDescent="0.3">
      <c r="B179" s="238" t="str">
        <f t="shared" ref="B179:B180" ca="1" si="7">OFFSET($C179,0,$E$1-1)</f>
        <v>3. Kvittering</v>
      </c>
      <c r="C179" s="4" t="s">
        <v>441</v>
      </c>
      <c r="D179" s="4" t="s">
        <v>449</v>
      </c>
    </row>
    <row r="180" spans="2:4" ht="15.75" x14ac:dyDescent="0.25">
      <c r="B180" s="235" t="str">
        <f t="shared" ca="1" si="7"/>
        <v>Afslutningsvis får du en kvittering</v>
      </c>
      <c r="C180" s="4" t="s">
        <v>442</v>
      </c>
      <c r="D180" s="4" t="s">
        <v>450</v>
      </c>
    </row>
  </sheetData>
  <hyperlinks>
    <hyperlink ref="B25" r:id="rId1"/>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9217" r:id="rId5" name="Group Box 1">
              <controlPr defaultSize="0" autoFill="0" autoPict="0">
                <anchor moveWithCells="1">
                  <from>
                    <xdr:col>1</xdr:col>
                    <xdr:colOff>4886325</xdr:colOff>
                    <xdr:row>0</xdr:row>
                    <xdr:rowOff>114300</xdr:rowOff>
                  </from>
                  <to>
                    <xdr:col>1</xdr:col>
                    <xdr:colOff>6600825</xdr:colOff>
                    <xdr:row>0</xdr:row>
                    <xdr:rowOff>457200</xdr:rowOff>
                  </to>
                </anchor>
              </controlPr>
            </control>
          </mc:Choice>
        </mc:AlternateContent>
        <mc:AlternateContent xmlns:mc="http://schemas.openxmlformats.org/markup-compatibility/2006">
          <mc:Choice Requires="x14">
            <control shapeId="9218" r:id="rId6" name="Option Button 2">
              <controlPr defaultSize="0" autoFill="0" autoLine="0" autoPict="0">
                <anchor moveWithCells="1">
                  <from>
                    <xdr:col>1</xdr:col>
                    <xdr:colOff>5095875</xdr:colOff>
                    <xdr:row>0</xdr:row>
                    <xdr:rowOff>171450</xdr:rowOff>
                  </from>
                  <to>
                    <xdr:col>1</xdr:col>
                    <xdr:colOff>5591175</xdr:colOff>
                    <xdr:row>0</xdr:row>
                    <xdr:rowOff>438150</xdr:rowOff>
                  </to>
                </anchor>
              </controlPr>
            </control>
          </mc:Choice>
        </mc:AlternateContent>
        <mc:AlternateContent xmlns:mc="http://schemas.openxmlformats.org/markup-compatibility/2006">
          <mc:Choice Requires="x14">
            <control shapeId="9219" r:id="rId7" name="Option Button 3">
              <controlPr defaultSize="0" autoFill="0" autoLine="0" autoPict="0">
                <anchor moveWithCells="1">
                  <from>
                    <xdr:col>1</xdr:col>
                    <xdr:colOff>5829300</xdr:colOff>
                    <xdr:row>0</xdr:row>
                    <xdr:rowOff>171450</xdr:rowOff>
                  </from>
                  <to>
                    <xdr:col>1</xdr:col>
                    <xdr:colOff>6343650</xdr:colOff>
                    <xdr:row>0</xdr:row>
                    <xdr:rowOff>438150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3"/>
  <sheetViews>
    <sheetView showGridLines="0" workbookViewId="0">
      <selection activeCell="D7" sqref="D7"/>
    </sheetView>
  </sheetViews>
  <sheetFormatPr defaultColWidth="9.140625" defaultRowHeight="15" outlineLevelCol="1" x14ac:dyDescent="0.25"/>
  <cols>
    <col min="1" max="1" width="9.140625" style="2"/>
    <col min="2" max="2" width="125.5703125" style="2" customWidth="1"/>
    <col min="3" max="3" width="118.7109375" style="4" hidden="1" customWidth="1" outlineLevel="1"/>
    <col min="4" max="4" width="97.28515625" style="4" hidden="1" customWidth="1" outlineLevel="1"/>
    <col min="5" max="5" width="9.140625" style="10" hidden="1" customWidth="1" outlineLevel="1"/>
    <col min="6" max="6" width="9.140625" style="11" collapsed="1"/>
    <col min="7" max="7" width="9.140625" style="30"/>
    <col min="8" max="16384" width="9.140625" style="4"/>
  </cols>
  <sheetData>
    <row r="1" spans="1:5" ht="41.25" customHeight="1" thickBot="1" x14ac:dyDescent="0.5">
      <c r="A1" s="127" t="str">
        <f ca="1">OFFSET($C1,0,E1-1)</f>
        <v>FAQ og spørgsmål om REGNSKABSSTATISTIKKEN</v>
      </c>
      <c r="B1" s="22"/>
      <c r="C1" s="240" t="s">
        <v>468</v>
      </c>
      <c r="D1" s="246" t="s">
        <v>635</v>
      </c>
      <c r="E1" s="10">
        <v>1</v>
      </c>
    </row>
    <row r="2" spans="1:5" ht="41.25" customHeight="1" x14ac:dyDescent="0.45">
      <c r="A2" s="247"/>
      <c r="B2" s="248" t="str">
        <f ca="1">OFFSET($C2,0,$E$1-1)</f>
        <v>Formål</v>
      </c>
      <c r="C2" s="240" t="s">
        <v>471</v>
      </c>
      <c r="D2" s="246" t="s">
        <v>470</v>
      </c>
    </row>
    <row r="3" spans="1:5" ht="90.75" customHeight="1" x14ac:dyDescent="0.25">
      <c r="A3" s="126"/>
      <c r="B3" s="242" t="str">
        <f ca="1">OFFSET($C3,0,$E$1-1)</f>
        <v xml:space="preserve">Danmarks Statistik udarbejder årligt regnskabsstatistik for firmaer i private byerhverv. I statistikken har vi indhentet eller beregnet regnskabstal for næsten alle danske erhvervsvirksomheder
Formålet med Regnskabsstatistik for de private byerhverv er at belyse det danske erhvervsliv og danne grundlag for driftsøkonomiske analyser, erhvervspolitiske beslutninger og for evaluering af den førte erhvervspolitik. Herudover er regnskabsstatistikken et meget væsentligt input til opgørelsen af nationalregnskabet. </v>
      </c>
      <c r="C3" s="240" t="s">
        <v>469</v>
      </c>
      <c r="D3" s="158" t="s">
        <v>638</v>
      </c>
      <c r="E3" s="4"/>
    </row>
    <row r="4" spans="1:5" ht="44.25" customHeight="1" x14ac:dyDescent="0.25">
      <c r="A4" s="126"/>
      <c r="B4" s="242" t="str">
        <f ca="1">OFFSET($C4,0,$E$1-1)</f>
        <v>Statistikken er lovpligtig og indsamles på baggrund af Lov om Danmarks Statistik, jfr. lovbekendtgørelse nr. 599 af 22. juni 2000, § 8 og 12</v>
      </c>
      <c r="C4" s="240" t="s">
        <v>475</v>
      </c>
      <c r="D4" s="253" t="s">
        <v>636</v>
      </c>
      <c r="E4" s="4"/>
    </row>
    <row r="5" spans="1:5" ht="15.75" customHeight="1" x14ac:dyDescent="0.25">
      <c r="A5" s="126"/>
      <c r="B5" s="242"/>
      <c r="C5" s="240"/>
      <c r="D5" s="12"/>
      <c r="E5" s="4"/>
    </row>
    <row r="6" spans="1:5" ht="32.25" customHeight="1" x14ac:dyDescent="0.25">
      <c r="A6" s="16"/>
      <c r="B6" s="249" t="str">
        <f t="shared" ref="B6:B16" ca="1" si="0">OFFSET($C6,0,$E$1-1)</f>
        <v>Kan jeg bruge XBRL-filen til Erhvervsstyrelsen til indberetning til Regnskabsstatistikken?</v>
      </c>
      <c r="C6" s="255" t="s">
        <v>609</v>
      </c>
      <c r="D6" s="129" t="s">
        <v>615</v>
      </c>
    </row>
    <row r="7" spans="1:5" ht="15.75" x14ac:dyDescent="0.25">
      <c r="A7" s="126"/>
      <c r="B7" s="242" t="str">
        <f t="shared" ca="1" si="0"/>
        <v>Det korte svar er nej</v>
      </c>
      <c r="C7" s="240" t="s">
        <v>472</v>
      </c>
      <c r="D7" s="131" t="s">
        <v>473</v>
      </c>
    </row>
    <row r="8" spans="1:5" ht="42" customHeight="1" x14ac:dyDescent="0.25">
      <c r="A8" s="126"/>
      <c r="B8" s="242" t="str">
        <f t="shared" ca="1" si="0"/>
        <v>XBRL-filen til Danmarks Statistik er lavet med en anden taksonomi end XBRL-filen til Erhvervsstyrelsen og indeholder fortrolige oplysninger, som ikke er tilgængelig i det officielle regnskab.</v>
      </c>
      <c r="C8" s="240" t="s">
        <v>610</v>
      </c>
      <c r="D8" s="131" t="s">
        <v>617</v>
      </c>
    </row>
    <row r="9" spans="1:5" ht="16.5" customHeight="1" x14ac:dyDescent="0.25">
      <c r="A9" s="126"/>
      <c r="B9" s="241"/>
      <c r="C9" s="123"/>
      <c r="D9" s="131"/>
    </row>
    <row r="10" spans="1:5" ht="15.75" x14ac:dyDescent="0.25">
      <c r="A10" s="126"/>
      <c r="B10" s="249" t="str">
        <f t="shared" ca="1" si="0"/>
        <v>XBRL-filen bliver afvist, når jeg forsøger at indberette?</v>
      </c>
      <c r="C10" s="123" t="s">
        <v>611</v>
      </c>
      <c r="D10" s="123" t="s">
        <v>616</v>
      </c>
    </row>
    <row r="11" spans="1:5" ht="32.25" customHeight="1" x14ac:dyDescent="0.25">
      <c r="A11" s="126"/>
      <c r="B11" s="242" t="str">
        <f t="shared" ca="1" si="0"/>
        <v>Der kan være forskellige årsager til at en XBRL-fil afvises</v>
      </c>
      <c r="C11" s="240" t="s">
        <v>612</v>
      </c>
      <c r="D11" s="240" t="s">
        <v>474</v>
      </c>
    </row>
    <row r="12" spans="1:5" ht="90.75" customHeight="1" x14ac:dyDescent="0.25">
      <c r="A12" s="126"/>
      <c r="B12" s="242" t="str">
        <f t="shared" ca="1" si="0"/>
        <v>• Forkert taksonomi. Som nævnt i afsnittet ovenfor - tjek, at filen ikke er årsrapporten til Erhvervsstyrelsen
• Forkert cvr. nr. eller dato
• Filen er ufuldstændig og mangler regnskabsposter (Tags) - Prøv at lave en ny XBRL-fil
• XBRL-filen indeholder kommategn - tjek filen. Husk alle tal skal være i hele tusinder (000)</v>
      </c>
      <c r="C12" s="240" t="s">
        <v>613</v>
      </c>
      <c r="D12" s="253" t="s">
        <v>618</v>
      </c>
      <c r="E12" s="4"/>
    </row>
    <row r="13" spans="1:5" ht="13.5" customHeight="1" x14ac:dyDescent="0.25">
      <c r="A13" s="126"/>
      <c r="B13" s="128"/>
      <c r="C13" s="123"/>
      <c r="D13" s="12"/>
      <c r="E13" s="4"/>
    </row>
    <row r="14" spans="1:5" ht="25.5" customHeight="1" x14ac:dyDescent="0.25">
      <c r="A14" s="16"/>
      <c r="B14" s="248" t="str">
        <f t="shared" ca="1" si="0"/>
        <v>Kontakt-information</v>
      </c>
      <c r="C14" s="123" t="s">
        <v>614</v>
      </c>
      <c r="D14" s="123" t="s">
        <v>476</v>
      </c>
    </row>
    <row r="15" spans="1:5" x14ac:dyDescent="0.25">
      <c r="B15" s="242" t="str">
        <f t="shared" ca="1" si="0"/>
        <v>Telefon nr. : 39173570</v>
      </c>
      <c r="C15" s="239" t="s">
        <v>479</v>
      </c>
      <c r="D15" s="239" t="s">
        <v>477</v>
      </c>
    </row>
    <row r="16" spans="1:5" x14ac:dyDescent="0.25">
      <c r="B16" s="242" t="str">
        <f t="shared" ca="1" si="0"/>
        <v>Email: Regn@dst.dk</v>
      </c>
      <c r="C16" s="239" t="s">
        <v>478</v>
      </c>
      <c r="D16" s="239" t="s">
        <v>478</v>
      </c>
    </row>
    <row r="17" spans="1:4" ht="33" customHeight="1" x14ac:dyDescent="0.25">
      <c r="B17" s="242"/>
      <c r="C17" s="239"/>
      <c r="D17" s="239"/>
    </row>
    <row r="18" spans="1:4" x14ac:dyDescent="0.25">
      <c r="B18" s="242"/>
      <c r="C18" s="239"/>
      <c r="D18" s="239"/>
    </row>
    <row r="20" spans="1:4" x14ac:dyDescent="0.25">
      <c r="A20" s="3"/>
      <c r="B20" s="125"/>
      <c r="C20"/>
    </row>
    <row r="21" spans="1:4" x14ac:dyDescent="0.25">
      <c r="A21" s="3"/>
      <c r="B21" s="128"/>
    </row>
    <row r="22" spans="1:4" x14ac:dyDescent="0.25">
      <c r="A22" s="3"/>
      <c r="B22" s="125"/>
      <c r="C22" s="123"/>
    </row>
    <row r="23" spans="1:4" x14ac:dyDescent="0.25">
      <c r="A23" s="3"/>
      <c r="B23" s="125"/>
      <c r="C23" s="123"/>
    </row>
    <row r="24" spans="1:4" x14ac:dyDescent="0.25">
      <c r="A24" s="3"/>
      <c r="B24" s="125"/>
    </row>
    <row r="25" spans="1:4" x14ac:dyDescent="0.25">
      <c r="A25" s="3"/>
      <c r="B25" s="125"/>
      <c r="C25" s="123"/>
      <c r="D25" s="130"/>
    </row>
    <row r="26" spans="1:4" x14ac:dyDescent="0.25">
      <c r="A26" s="3"/>
      <c r="B26" s="125"/>
      <c r="C26" s="123"/>
    </row>
    <row r="27" spans="1:4" x14ac:dyDescent="0.25">
      <c r="B27" s="125"/>
    </row>
    <row r="28" spans="1:4" x14ac:dyDescent="0.25">
      <c r="B28" s="125"/>
    </row>
    <row r="29" spans="1:4" x14ac:dyDescent="0.25">
      <c r="B29" s="125"/>
    </row>
    <row r="43" spans="2:2" ht="18.75" x14ac:dyDescent="0.3">
      <c r="B43" s="187"/>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Group Box 1">
              <controlPr defaultSize="0" autoFill="0" autoPict="0">
                <anchor moveWithCells="1">
                  <from>
                    <xdr:col>1</xdr:col>
                    <xdr:colOff>5838825</xdr:colOff>
                    <xdr:row>0</xdr:row>
                    <xdr:rowOff>85725</xdr:rowOff>
                  </from>
                  <to>
                    <xdr:col>1</xdr:col>
                    <xdr:colOff>7886700</xdr:colOff>
                    <xdr:row>0</xdr:row>
                    <xdr:rowOff>466725</xdr:rowOff>
                  </to>
                </anchor>
              </controlPr>
            </control>
          </mc:Choice>
        </mc:AlternateContent>
        <mc:AlternateContent xmlns:mc="http://schemas.openxmlformats.org/markup-compatibility/2006">
          <mc:Choice Requires="x14">
            <control shapeId="10242" r:id="rId4" name="Option Button 2">
              <controlPr defaultSize="0" autoFill="0" autoLine="0" autoPict="0">
                <anchor moveWithCells="1">
                  <from>
                    <xdr:col>1</xdr:col>
                    <xdr:colOff>6086475</xdr:colOff>
                    <xdr:row>0</xdr:row>
                    <xdr:rowOff>152400</xdr:rowOff>
                  </from>
                  <to>
                    <xdr:col>1</xdr:col>
                    <xdr:colOff>6686550</xdr:colOff>
                    <xdr:row>0</xdr:row>
                    <xdr:rowOff>447675</xdr:rowOff>
                  </to>
                </anchor>
              </controlPr>
            </control>
          </mc:Choice>
        </mc:AlternateContent>
        <mc:AlternateContent xmlns:mc="http://schemas.openxmlformats.org/markup-compatibility/2006">
          <mc:Choice Requires="x14">
            <control shapeId="10243" r:id="rId5" name="Option Button 3">
              <controlPr defaultSize="0" autoFill="0" autoLine="0" autoPict="0">
                <anchor moveWithCells="1">
                  <from>
                    <xdr:col>1</xdr:col>
                    <xdr:colOff>6972300</xdr:colOff>
                    <xdr:row>0</xdr:row>
                    <xdr:rowOff>152400</xdr:rowOff>
                  </from>
                  <to>
                    <xdr:col>1</xdr:col>
                    <xdr:colOff>7581900</xdr:colOff>
                    <xdr:row>0</xdr:row>
                    <xdr:rowOff>447675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3</vt:i4>
      </vt:variant>
    </vt:vector>
  </HeadingPairs>
  <TitlesOfParts>
    <vt:vector size="9" baseType="lpstr">
      <vt:lpstr>Start - Guide</vt:lpstr>
      <vt:lpstr>Regnskabsstatistik</vt:lpstr>
      <vt:lpstr>REGN Information</vt:lpstr>
      <vt:lpstr>XBRL</vt:lpstr>
      <vt:lpstr>XBRL upload</vt:lpstr>
      <vt:lpstr>FAQ</vt:lpstr>
      <vt:lpstr>form_lang</vt:lpstr>
      <vt:lpstr>'XBRL upload'!Titel</vt:lpstr>
      <vt:lpstr>Regnskabsstatistik!Udskriftstitler</vt:lpstr>
    </vt:vector>
  </TitlesOfParts>
  <Company>Danmarks Statistik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LKS@dst.dk</dc:creator>
  <cp:lastModifiedBy>Tanja Jørgensen</cp:lastModifiedBy>
  <cp:lastPrinted>2018-05-24T08:13:06Z</cp:lastPrinted>
  <dcterms:created xsi:type="dcterms:W3CDTF">2015-11-06T08:50:14Z</dcterms:created>
  <dcterms:modified xsi:type="dcterms:W3CDTF">2024-07-31T11:12:44Z</dcterms:modified>
</cp:coreProperties>
</file>